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UGSEL49\Desktop\TOUTES AU FOOT\"/>
    </mc:Choice>
  </mc:AlternateContent>
  <xr:revisionPtr revIDLastSave="0" documentId="8_{222497AB-1E8F-42D0-A6BC-9317FD5D3493}" xr6:coauthVersionLast="47" xr6:coauthVersionMax="47" xr10:uidLastSave="{00000000-0000-0000-0000-000000000000}"/>
  <bookViews>
    <workbookView xWindow="-120" yWindow="-120" windowWidth="20730" windowHeight="11160" firstSheet="3" activeTab="10" xr2:uid="{00000000-000D-0000-FFFF-FFFF00000000}"/>
  </bookViews>
  <sheets>
    <sheet name="Poule A" sheetId="2" r:id="rId1"/>
    <sheet name="Poule B" sheetId="3" r:id="rId2"/>
    <sheet name="Poule C" sheetId="4" r:id="rId3"/>
    <sheet name="Poule D" sheetId="5" r:id="rId4"/>
    <sheet name="Poule E" sheetId="6" r:id="rId5"/>
    <sheet name="Poule F" sheetId="7" r:id="rId6"/>
    <sheet name="Poule G" sheetId="8" r:id="rId7"/>
    <sheet name="Poule H" sheetId="9" r:id="rId8"/>
    <sheet name="Poule I" sheetId="10" r:id="rId9"/>
    <sheet name="Poule J" sheetId="11" r:id="rId10"/>
    <sheet name="Finales" sheetId="12" r:id="rId11"/>
    <sheet name="Paramètres" sheetId="13" state="hidden" r:id="rId12"/>
    <sheet name="Tram Poule à 10" sheetId="14" state="hidden" r:id="rId13"/>
    <sheet name="TRAM poule à 9" sheetId="15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8" i="15" l="1"/>
  <c r="B33" i="15"/>
  <c r="B29" i="15"/>
  <c r="B24" i="15"/>
  <c r="B20" i="15"/>
  <c r="A19" i="15"/>
  <c r="V17" i="15"/>
  <c r="U17" i="15"/>
  <c r="T17" i="15" s="1"/>
  <c r="S17" i="15"/>
  <c r="R17" i="15"/>
  <c r="Q17" i="15"/>
  <c r="P17" i="15"/>
  <c r="O17" i="15"/>
  <c r="N17" i="15" s="1"/>
  <c r="M17" i="15"/>
  <c r="L17" i="15"/>
  <c r="K17" i="15" s="1"/>
  <c r="J17" i="15"/>
  <c r="I17" i="15"/>
  <c r="H17" i="15" s="1"/>
  <c r="G17" i="15"/>
  <c r="F17" i="15"/>
  <c r="E17" i="15"/>
  <c r="D17" i="15"/>
  <c r="B17" i="15" s="1"/>
  <c r="C17" i="15"/>
  <c r="A17" i="15"/>
  <c r="X16" i="15"/>
  <c r="V16" i="15"/>
  <c r="U16" i="15"/>
  <c r="T16" i="15"/>
  <c r="S16" i="15"/>
  <c r="R16" i="15"/>
  <c r="Q16" i="15" s="1"/>
  <c r="P16" i="15"/>
  <c r="O16" i="15"/>
  <c r="N16" i="15" s="1"/>
  <c r="M16" i="15"/>
  <c r="L16" i="15"/>
  <c r="W16" i="15" s="1"/>
  <c r="J16" i="15"/>
  <c r="I16" i="15"/>
  <c r="H16" i="15"/>
  <c r="G16" i="15"/>
  <c r="F16" i="15"/>
  <c r="E16" i="15"/>
  <c r="D16" i="15"/>
  <c r="B16" i="15" s="1"/>
  <c r="C16" i="15"/>
  <c r="A16" i="15"/>
  <c r="K36" i="15" s="1"/>
  <c r="V15" i="15"/>
  <c r="U15" i="15"/>
  <c r="T15" i="15" s="1"/>
  <c r="S15" i="15"/>
  <c r="R15" i="15"/>
  <c r="Q15" i="15" s="1"/>
  <c r="P15" i="15"/>
  <c r="O15" i="15"/>
  <c r="N15" i="15" s="1"/>
  <c r="M15" i="15"/>
  <c r="L15" i="15"/>
  <c r="K15" i="15"/>
  <c r="J15" i="15"/>
  <c r="I15" i="15"/>
  <c r="H15" i="15"/>
  <c r="G15" i="15"/>
  <c r="X15" i="15" s="1"/>
  <c r="F15" i="15"/>
  <c r="D15" i="15"/>
  <c r="C15" i="15"/>
  <c r="A15" i="15"/>
  <c r="K51" i="15" s="1"/>
  <c r="V14" i="15"/>
  <c r="U14" i="15"/>
  <c r="T14" i="15" s="1"/>
  <c r="S14" i="15"/>
  <c r="R14" i="15"/>
  <c r="Q14" i="15" s="1"/>
  <c r="P14" i="15"/>
  <c r="O14" i="15"/>
  <c r="N14" i="15"/>
  <c r="M14" i="15"/>
  <c r="L14" i="15"/>
  <c r="K14" i="15"/>
  <c r="J14" i="15"/>
  <c r="X14" i="15" s="1"/>
  <c r="I14" i="15"/>
  <c r="G14" i="15"/>
  <c r="F14" i="15"/>
  <c r="E14" i="15" s="1"/>
  <c r="D14" i="15"/>
  <c r="C14" i="15"/>
  <c r="B14" i="15" s="1"/>
  <c r="A14" i="15"/>
  <c r="K55" i="15" s="1"/>
  <c r="V13" i="15"/>
  <c r="U13" i="15"/>
  <c r="T13" i="15" s="1"/>
  <c r="S13" i="15"/>
  <c r="R13" i="15"/>
  <c r="Q13" i="15"/>
  <c r="P13" i="15"/>
  <c r="O13" i="15"/>
  <c r="N13" i="15"/>
  <c r="M13" i="15"/>
  <c r="X13" i="15" s="1"/>
  <c r="L13" i="15"/>
  <c r="J13" i="15"/>
  <c r="I13" i="15"/>
  <c r="H13" i="15" s="1"/>
  <c r="G13" i="15"/>
  <c r="F13" i="15"/>
  <c r="E13" i="15" s="1"/>
  <c r="D13" i="15"/>
  <c r="C13" i="15"/>
  <c r="W13" i="15" s="1"/>
  <c r="A13" i="15"/>
  <c r="V12" i="15"/>
  <c r="U12" i="15"/>
  <c r="T12" i="15"/>
  <c r="S12" i="15"/>
  <c r="R12" i="15"/>
  <c r="Q12" i="15"/>
  <c r="P12" i="15"/>
  <c r="N12" i="15" s="1"/>
  <c r="O12" i="15"/>
  <c r="M12" i="15"/>
  <c r="L12" i="15"/>
  <c r="K12" i="15" s="1"/>
  <c r="J12" i="15"/>
  <c r="I12" i="15"/>
  <c r="H12" i="15" s="1"/>
  <c r="G12" i="15"/>
  <c r="F12" i="15"/>
  <c r="E12" i="15" s="1"/>
  <c r="D12" i="15"/>
  <c r="X12" i="15" s="1"/>
  <c r="C12" i="15"/>
  <c r="B12" i="15" s="1"/>
  <c r="Y12" i="15" s="1"/>
  <c r="A12" i="15"/>
  <c r="K42" i="15" s="1"/>
  <c r="V11" i="15"/>
  <c r="U11" i="15"/>
  <c r="T11" i="15"/>
  <c r="S11" i="15"/>
  <c r="Q11" i="15" s="1"/>
  <c r="R11" i="15"/>
  <c r="P11" i="15"/>
  <c r="O11" i="15"/>
  <c r="M11" i="15"/>
  <c r="L11" i="15"/>
  <c r="K11" i="15" s="1"/>
  <c r="J11" i="15"/>
  <c r="I11" i="15"/>
  <c r="H11" i="15" s="1"/>
  <c r="G11" i="15"/>
  <c r="F11" i="15"/>
  <c r="E11" i="15" s="1"/>
  <c r="D11" i="15"/>
  <c r="X11" i="15" s="1"/>
  <c r="C11" i="15"/>
  <c r="B11" i="15" s="1"/>
  <c r="A11" i="15"/>
  <c r="K32" i="15" s="1"/>
  <c r="V10" i="15"/>
  <c r="T10" i="15" s="1"/>
  <c r="U10" i="15"/>
  <c r="S10" i="15"/>
  <c r="R10" i="15"/>
  <c r="Q10" i="15" s="1"/>
  <c r="P10" i="15"/>
  <c r="O10" i="15"/>
  <c r="W10" i="15" s="1"/>
  <c r="Z10" i="15" s="1"/>
  <c r="M10" i="15"/>
  <c r="L10" i="15"/>
  <c r="K10" i="15" s="1"/>
  <c r="J10" i="15"/>
  <c r="I10" i="15"/>
  <c r="H10" i="15" s="1"/>
  <c r="G10" i="15"/>
  <c r="F10" i="15"/>
  <c r="E10" i="15" s="1"/>
  <c r="D10" i="15"/>
  <c r="X10" i="15" s="1"/>
  <c r="C10" i="15"/>
  <c r="B10" i="15"/>
  <c r="A10" i="15"/>
  <c r="B27" i="15" s="1"/>
  <c r="V9" i="15"/>
  <c r="U9" i="15"/>
  <c r="T9" i="15" s="1"/>
  <c r="S9" i="15"/>
  <c r="R9" i="15"/>
  <c r="Q9" i="15" s="1"/>
  <c r="P9" i="15"/>
  <c r="O9" i="15"/>
  <c r="N9" i="15" s="1"/>
  <c r="M9" i="15"/>
  <c r="L9" i="15"/>
  <c r="K9" i="15" s="1"/>
  <c r="J9" i="15"/>
  <c r="I9" i="15"/>
  <c r="H9" i="15" s="1"/>
  <c r="G9" i="15"/>
  <c r="F9" i="15"/>
  <c r="E9" i="15"/>
  <c r="D9" i="15"/>
  <c r="X9" i="15" s="1"/>
  <c r="C9" i="15"/>
  <c r="B9" i="15"/>
  <c r="A9" i="15"/>
  <c r="K46" i="15" s="1"/>
  <c r="X8" i="15"/>
  <c r="V8" i="15"/>
  <c r="U8" i="15"/>
  <c r="T8" i="15" s="1"/>
  <c r="S8" i="15"/>
  <c r="R8" i="15"/>
  <c r="Q8" i="15" s="1"/>
  <c r="P8" i="15"/>
  <c r="O8" i="15"/>
  <c r="N8" i="15" s="1"/>
  <c r="M8" i="15"/>
  <c r="L8" i="15"/>
  <c r="W8" i="15" s="1"/>
  <c r="Z8" i="15" s="1"/>
  <c r="J8" i="15"/>
  <c r="I8" i="15"/>
  <c r="H8" i="15"/>
  <c r="G8" i="15"/>
  <c r="F8" i="15"/>
  <c r="E8" i="15"/>
  <c r="D8" i="15"/>
  <c r="B8" i="15" s="1"/>
  <c r="C8" i="15"/>
  <c r="A8" i="15"/>
  <c r="K26" i="15" s="1"/>
  <c r="T4" i="15"/>
  <c r="K4" i="15"/>
  <c r="N3" i="15"/>
  <c r="K55" i="14"/>
  <c r="B54" i="14"/>
  <c r="B53" i="14"/>
  <c r="K52" i="14"/>
  <c r="K51" i="14"/>
  <c r="B51" i="14"/>
  <c r="B49" i="14"/>
  <c r="K47" i="14"/>
  <c r="B47" i="14"/>
  <c r="B46" i="14"/>
  <c r="B45" i="14"/>
  <c r="K43" i="14"/>
  <c r="B41" i="14"/>
  <c r="K39" i="14"/>
  <c r="B39" i="14"/>
  <c r="A38" i="14"/>
  <c r="K35" i="14"/>
  <c r="B35" i="14"/>
  <c r="K32" i="14"/>
  <c r="K31" i="14"/>
  <c r="K30" i="14"/>
  <c r="K28" i="14"/>
  <c r="B28" i="14"/>
  <c r="K25" i="14"/>
  <c r="K24" i="14"/>
  <c r="K20" i="14"/>
  <c r="A19" i="14"/>
  <c r="V17" i="14"/>
  <c r="U17" i="14"/>
  <c r="T17" i="14" s="1"/>
  <c r="S17" i="14"/>
  <c r="R17" i="14"/>
  <c r="Q17" i="14" s="1"/>
  <c r="P17" i="14"/>
  <c r="O17" i="14"/>
  <c r="N17" i="14"/>
  <c r="M17" i="14"/>
  <c r="L17" i="14"/>
  <c r="K17" i="14"/>
  <c r="J17" i="14"/>
  <c r="X17" i="14" s="1"/>
  <c r="I17" i="14"/>
  <c r="G17" i="14"/>
  <c r="F17" i="14"/>
  <c r="E17" i="14" s="1"/>
  <c r="D17" i="14"/>
  <c r="C17" i="14"/>
  <c r="B17" i="14" s="1"/>
  <c r="A17" i="14"/>
  <c r="B26" i="14" s="1"/>
  <c r="V16" i="14"/>
  <c r="U16" i="14"/>
  <c r="T16" i="14" s="1"/>
  <c r="S16" i="14"/>
  <c r="R16" i="14"/>
  <c r="Q16" i="14"/>
  <c r="P16" i="14"/>
  <c r="O16" i="14"/>
  <c r="N16" i="14"/>
  <c r="M16" i="14"/>
  <c r="X16" i="14" s="1"/>
  <c r="L16" i="14"/>
  <c r="J16" i="14"/>
  <c r="I16" i="14"/>
  <c r="H16" i="14" s="1"/>
  <c r="G16" i="14"/>
  <c r="F16" i="14"/>
  <c r="E16" i="14" s="1"/>
  <c r="D16" i="14"/>
  <c r="C16" i="14"/>
  <c r="W16" i="14" s="1"/>
  <c r="A16" i="14"/>
  <c r="V15" i="14"/>
  <c r="U15" i="14"/>
  <c r="T15" i="14"/>
  <c r="S15" i="14"/>
  <c r="R15" i="14"/>
  <c r="Q15" i="14"/>
  <c r="P15" i="14"/>
  <c r="N15" i="14" s="1"/>
  <c r="O15" i="14"/>
  <c r="M15" i="14"/>
  <c r="L15" i="14"/>
  <c r="K15" i="14" s="1"/>
  <c r="J15" i="14"/>
  <c r="I15" i="14"/>
  <c r="H15" i="14" s="1"/>
  <c r="G15" i="14"/>
  <c r="F15" i="14"/>
  <c r="E15" i="14" s="1"/>
  <c r="D15" i="14"/>
  <c r="X15" i="14" s="1"/>
  <c r="C15" i="14"/>
  <c r="B15" i="14" s="1"/>
  <c r="A15" i="14"/>
  <c r="B52" i="14" s="1"/>
  <c r="V14" i="14"/>
  <c r="U14" i="14"/>
  <c r="T14" i="14"/>
  <c r="S14" i="14"/>
  <c r="Q14" i="14" s="1"/>
  <c r="R14" i="14"/>
  <c r="P14" i="14"/>
  <c r="O14" i="14"/>
  <c r="M14" i="14"/>
  <c r="L14" i="14"/>
  <c r="K14" i="14" s="1"/>
  <c r="J14" i="14"/>
  <c r="I14" i="14"/>
  <c r="H14" i="14" s="1"/>
  <c r="G14" i="14"/>
  <c r="F14" i="14"/>
  <c r="D14" i="14"/>
  <c r="X14" i="14" s="1"/>
  <c r="C14" i="14"/>
  <c r="B14" i="14" s="1"/>
  <c r="A14" i="14"/>
  <c r="K44" i="14" s="1"/>
  <c r="V13" i="14"/>
  <c r="T13" i="14" s="1"/>
  <c r="U13" i="14"/>
  <c r="S13" i="14"/>
  <c r="R13" i="14"/>
  <c r="Q13" i="14" s="1"/>
  <c r="P13" i="14"/>
  <c r="O13" i="14"/>
  <c r="M13" i="14"/>
  <c r="L13" i="14"/>
  <c r="K13" i="14" s="1"/>
  <c r="J13" i="14"/>
  <c r="I13" i="14"/>
  <c r="H13" i="14" s="1"/>
  <c r="G13" i="14"/>
  <c r="F13" i="14"/>
  <c r="D13" i="14"/>
  <c r="C13" i="14"/>
  <c r="B13" i="14"/>
  <c r="A13" i="14"/>
  <c r="K40" i="14" s="1"/>
  <c r="V12" i="14"/>
  <c r="U12" i="14"/>
  <c r="T12" i="14" s="1"/>
  <c r="S12" i="14"/>
  <c r="R12" i="14"/>
  <c r="Q12" i="14" s="1"/>
  <c r="P12" i="14"/>
  <c r="O12" i="14"/>
  <c r="N12" i="14" s="1"/>
  <c r="M12" i="14"/>
  <c r="L12" i="14"/>
  <c r="K12" i="14" s="1"/>
  <c r="J12" i="14"/>
  <c r="I12" i="14"/>
  <c r="H12" i="14" s="1"/>
  <c r="G12" i="14"/>
  <c r="F12" i="14"/>
  <c r="E12" i="14"/>
  <c r="D12" i="14"/>
  <c r="C12" i="14"/>
  <c r="B12" i="14"/>
  <c r="A12" i="14"/>
  <c r="B40" i="14" s="1"/>
  <c r="V11" i="14"/>
  <c r="U11" i="14"/>
  <c r="T11" i="14"/>
  <c r="S11" i="14"/>
  <c r="R11" i="14"/>
  <c r="Q11" i="14" s="1"/>
  <c r="P11" i="14"/>
  <c r="O11" i="14"/>
  <c r="N11" i="14" s="1"/>
  <c r="M11" i="14"/>
  <c r="L11" i="14"/>
  <c r="J11" i="14"/>
  <c r="I11" i="14"/>
  <c r="H11" i="14"/>
  <c r="G11" i="14"/>
  <c r="F11" i="14"/>
  <c r="E11" i="14"/>
  <c r="D11" i="14"/>
  <c r="B11" i="14" s="1"/>
  <c r="C11" i="14"/>
  <c r="A11" i="14"/>
  <c r="K42" i="14" s="1"/>
  <c r="V10" i="14"/>
  <c r="U10" i="14"/>
  <c r="T10" i="14" s="1"/>
  <c r="S10" i="14"/>
  <c r="R10" i="14"/>
  <c r="Q10" i="14" s="1"/>
  <c r="P10" i="14"/>
  <c r="O10" i="14"/>
  <c r="M10" i="14"/>
  <c r="L10" i="14"/>
  <c r="K10" i="14"/>
  <c r="J10" i="14"/>
  <c r="I10" i="14"/>
  <c r="H10" i="14"/>
  <c r="G10" i="14"/>
  <c r="F10" i="14"/>
  <c r="D10" i="14"/>
  <c r="C10" i="14"/>
  <c r="B10" i="14" s="1"/>
  <c r="A10" i="14"/>
  <c r="B30" i="14" s="1"/>
  <c r="V9" i="14"/>
  <c r="U9" i="14"/>
  <c r="T9" i="14" s="1"/>
  <c r="S9" i="14"/>
  <c r="R9" i="14"/>
  <c r="P9" i="14"/>
  <c r="O9" i="14"/>
  <c r="N9" i="14"/>
  <c r="M9" i="14"/>
  <c r="L9" i="14"/>
  <c r="K9" i="14"/>
  <c r="J9" i="14"/>
  <c r="I9" i="14"/>
  <c r="G9" i="14"/>
  <c r="F9" i="14"/>
  <c r="E9" i="14" s="1"/>
  <c r="D9" i="14"/>
  <c r="C9" i="14"/>
  <c r="W9" i="14" s="1"/>
  <c r="B9" i="14"/>
  <c r="A9" i="14"/>
  <c r="V8" i="14"/>
  <c r="U8" i="14"/>
  <c r="T8" i="14" s="1"/>
  <c r="S8" i="14"/>
  <c r="R8" i="14"/>
  <c r="Q8" i="14"/>
  <c r="P8" i="14"/>
  <c r="O8" i="14"/>
  <c r="N8" i="14"/>
  <c r="M8" i="14"/>
  <c r="L8" i="14"/>
  <c r="J8" i="14"/>
  <c r="I8" i="14"/>
  <c r="H8" i="14" s="1"/>
  <c r="G8" i="14"/>
  <c r="F8" i="14"/>
  <c r="E8" i="14"/>
  <c r="D8" i="14"/>
  <c r="C8" i="14"/>
  <c r="A8" i="14"/>
  <c r="T4" i="14"/>
  <c r="K4" i="14"/>
  <c r="N3" i="14"/>
  <c r="K17" i="12"/>
  <c r="B17" i="12"/>
  <c r="K15" i="12"/>
  <c r="B15" i="12"/>
  <c r="K13" i="12"/>
  <c r="B13" i="12"/>
  <c r="K11" i="12"/>
  <c r="B11" i="12"/>
  <c r="K9" i="12"/>
  <c r="B9" i="12"/>
  <c r="K53" i="11"/>
  <c r="K52" i="11"/>
  <c r="B51" i="11"/>
  <c r="K50" i="11"/>
  <c r="K49" i="11"/>
  <c r="K48" i="11"/>
  <c r="B46" i="11"/>
  <c r="B45" i="11"/>
  <c r="K43" i="11"/>
  <c r="K42" i="11"/>
  <c r="B42" i="11"/>
  <c r="K41" i="11"/>
  <c r="B41" i="11"/>
  <c r="A38" i="11"/>
  <c r="K36" i="11"/>
  <c r="B36" i="11"/>
  <c r="K35" i="11"/>
  <c r="B35" i="11"/>
  <c r="B33" i="11"/>
  <c r="K31" i="11"/>
  <c r="K30" i="11"/>
  <c r="B29" i="11"/>
  <c r="B27" i="11"/>
  <c r="K26" i="11"/>
  <c r="B26" i="11"/>
  <c r="B24" i="11"/>
  <c r="K23" i="11"/>
  <c r="K22" i="11"/>
  <c r="B21" i="11"/>
  <c r="B20" i="11"/>
  <c r="A19" i="11"/>
  <c r="V17" i="11"/>
  <c r="U17" i="11"/>
  <c r="T17" i="11" s="1"/>
  <c r="S17" i="11"/>
  <c r="R17" i="11"/>
  <c r="Q17" i="11"/>
  <c r="P17" i="11"/>
  <c r="O17" i="11"/>
  <c r="M17" i="11"/>
  <c r="L17" i="11"/>
  <c r="K17" i="11" s="1"/>
  <c r="J17" i="11"/>
  <c r="I17" i="11"/>
  <c r="G17" i="11"/>
  <c r="E17" i="11" s="1"/>
  <c r="F17" i="11"/>
  <c r="D17" i="11"/>
  <c r="C17" i="11"/>
  <c r="B17" i="11"/>
  <c r="A17" i="11"/>
  <c r="V16" i="11"/>
  <c r="U16" i="11"/>
  <c r="T16" i="11"/>
  <c r="S16" i="11"/>
  <c r="R16" i="11"/>
  <c r="Q16" i="11" s="1"/>
  <c r="P16" i="11"/>
  <c r="O16" i="11"/>
  <c r="M16" i="11"/>
  <c r="L16" i="11"/>
  <c r="K16" i="11"/>
  <c r="J16" i="11"/>
  <c r="I16" i="11"/>
  <c r="H16" i="11"/>
  <c r="G16" i="11"/>
  <c r="X16" i="11" s="1"/>
  <c r="F16" i="11"/>
  <c r="D16" i="11"/>
  <c r="C16" i="11"/>
  <c r="B16" i="11"/>
  <c r="A16" i="11"/>
  <c r="K24" i="11" s="1"/>
  <c r="V15" i="11"/>
  <c r="U15" i="11"/>
  <c r="S15" i="11"/>
  <c r="Q15" i="11" s="1"/>
  <c r="R15" i="11"/>
  <c r="P15" i="11"/>
  <c r="O15" i="11"/>
  <c r="M15" i="11"/>
  <c r="L15" i="11"/>
  <c r="K15" i="11"/>
  <c r="J15" i="11"/>
  <c r="H15" i="11" s="1"/>
  <c r="I15" i="11"/>
  <c r="G15" i="11"/>
  <c r="F15" i="11"/>
  <c r="D15" i="11"/>
  <c r="C15" i="11"/>
  <c r="A15" i="11"/>
  <c r="V14" i="11"/>
  <c r="U14" i="11"/>
  <c r="T14" i="11" s="1"/>
  <c r="S14" i="11"/>
  <c r="R14" i="11"/>
  <c r="Q14" i="11"/>
  <c r="P14" i="11"/>
  <c r="O14" i="11"/>
  <c r="N14" i="11"/>
  <c r="M14" i="11"/>
  <c r="K14" i="11" s="1"/>
  <c r="L14" i="11"/>
  <c r="J14" i="11"/>
  <c r="I14" i="11"/>
  <c r="H14" i="11" s="1"/>
  <c r="G14" i="11"/>
  <c r="F14" i="11"/>
  <c r="E14" i="11"/>
  <c r="D14" i="11"/>
  <c r="C14" i="11"/>
  <c r="A14" i="11"/>
  <c r="B31" i="11" s="1"/>
  <c r="V13" i="11"/>
  <c r="U13" i="11"/>
  <c r="T13" i="11"/>
  <c r="S13" i="11"/>
  <c r="Q13" i="11" s="1"/>
  <c r="R13" i="11"/>
  <c r="P13" i="11"/>
  <c r="N13" i="11" s="1"/>
  <c r="O13" i="11"/>
  <c r="M13" i="11"/>
  <c r="L13" i="11"/>
  <c r="K13" i="11"/>
  <c r="J13" i="11"/>
  <c r="I13" i="11"/>
  <c r="H13" i="11" s="1"/>
  <c r="G13" i="11"/>
  <c r="F13" i="11"/>
  <c r="E13" i="11"/>
  <c r="D13" i="11"/>
  <c r="C13" i="11"/>
  <c r="A13" i="11"/>
  <c r="B52" i="11" s="1"/>
  <c r="W12" i="11"/>
  <c r="V12" i="11"/>
  <c r="T12" i="11" s="1"/>
  <c r="U12" i="11"/>
  <c r="S12" i="11"/>
  <c r="R12" i="11"/>
  <c r="Q12" i="11"/>
  <c r="P12" i="11"/>
  <c r="O12" i="11"/>
  <c r="N12" i="11"/>
  <c r="M12" i="11"/>
  <c r="L12" i="11"/>
  <c r="K12" i="11"/>
  <c r="J12" i="11"/>
  <c r="I12" i="11"/>
  <c r="H12" i="11" s="1"/>
  <c r="G12" i="11"/>
  <c r="F12" i="11"/>
  <c r="E12" i="11" s="1"/>
  <c r="D12" i="11"/>
  <c r="C12" i="11"/>
  <c r="A12" i="11"/>
  <c r="W11" i="11"/>
  <c r="V11" i="11"/>
  <c r="U11" i="11"/>
  <c r="T11" i="11"/>
  <c r="S11" i="11"/>
  <c r="R11" i="11"/>
  <c r="Q11" i="11" s="1"/>
  <c r="P11" i="11"/>
  <c r="O11" i="11"/>
  <c r="N11" i="11"/>
  <c r="M11" i="11"/>
  <c r="L11" i="11"/>
  <c r="K11" i="11"/>
  <c r="J11" i="11"/>
  <c r="I11" i="11"/>
  <c r="G11" i="11"/>
  <c r="F11" i="11"/>
  <c r="E11" i="11"/>
  <c r="D11" i="11"/>
  <c r="C11" i="11"/>
  <c r="B11" i="11"/>
  <c r="A11" i="11"/>
  <c r="W10" i="11"/>
  <c r="V10" i="11"/>
  <c r="U10" i="11"/>
  <c r="T10" i="11"/>
  <c r="S10" i="11"/>
  <c r="R10" i="11"/>
  <c r="Q10" i="11" s="1"/>
  <c r="P10" i="11"/>
  <c r="O10" i="11"/>
  <c r="N10" i="11" s="1"/>
  <c r="M10" i="11"/>
  <c r="L10" i="11"/>
  <c r="J10" i="11"/>
  <c r="I10" i="11"/>
  <c r="H10" i="11" s="1"/>
  <c r="G10" i="11"/>
  <c r="F10" i="11"/>
  <c r="E10" i="11" s="1"/>
  <c r="D10" i="11"/>
  <c r="C10" i="11"/>
  <c r="B10" i="11"/>
  <c r="A10" i="11"/>
  <c r="V9" i="11"/>
  <c r="U9" i="11"/>
  <c r="T9" i="11" s="1"/>
  <c r="S9" i="11"/>
  <c r="R9" i="11"/>
  <c r="Q9" i="11" s="1"/>
  <c r="P9" i="11"/>
  <c r="O9" i="11"/>
  <c r="N9" i="11" s="1"/>
  <c r="M9" i="11"/>
  <c r="L9" i="11"/>
  <c r="K9" i="11"/>
  <c r="J9" i="11"/>
  <c r="I9" i="11"/>
  <c r="H9" i="11" s="1"/>
  <c r="G9" i="11"/>
  <c r="F9" i="11"/>
  <c r="E9" i="11"/>
  <c r="D9" i="11"/>
  <c r="X9" i="11" s="1"/>
  <c r="C9" i="11"/>
  <c r="B9" i="11"/>
  <c r="A9" i="11"/>
  <c r="V8" i="11"/>
  <c r="U8" i="11"/>
  <c r="T8" i="11"/>
  <c r="S8" i="11"/>
  <c r="R8" i="11"/>
  <c r="P8" i="11"/>
  <c r="O8" i="11"/>
  <c r="N8" i="11"/>
  <c r="M8" i="11"/>
  <c r="L8" i="11"/>
  <c r="K8" i="11"/>
  <c r="J8" i="11"/>
  <c r="H8" i="11" s="1"/>
  <c r="I8" i="11"/>
  <c r="G8" i="11"/>
  <c r="F8" i="11"/>
  <c r="E8" i="11"/>
  <c r="D8" i="11"/>
  <c r="C8" i="11"/>
  <c r="W8" i="11" s="1"/>
  <c r="B8" i="11"/>
  <c r="A8" i="11"/>
  <c r="T4" i="11"/>
  <c r="K4" i="11"/>
  <c r="N3" i="11"/>
  <c r="K54" i="10"/>
  <c r="B54" i="10"/>
  <c r="B53" i="10"/>
  <c r="K50" i="10"/>
  <c r="B50" i="10"/>
  <c r="B49" i="10"/>
  <c r="K46" i="10"/>
  <c r="B46" i="10"/>
  <c r="B44" i="10"/>
  <c r="B43" i="10"/>
  <c r="K41" i="10"/>
  <c r="B41" i="10"/>
  <c r="B39" i="10"/>
  <c r="A38" i="10"/>
  <c r="K33" i="10"/>
  <c r="K32" i="10"/>
  <c r="K31" i="10"/>
  <c r="K30" i="10"/>
  <c r="B30" i="10"/>
  <c r="B29" i="10"/>
  <c r="K25" i="10"/>
  <c r="B25" i="10"/>
  <c r="K24" i="10"/>
  <c r="B24" i="10"/>
  <c r="K23" i="10"/>
  <c r="B23" i="10"/>
  <c r="B20" i="10"/>
  <c r="A19" i="10"/>
  <c r="V17" i="10"/>
  <c r="U17" i="10"/>
  <c r="T17" i="10"/>
  <c r="S17" i="10"/>
  <c r="R17" i="10"/>
  <c r="P17" i="10"/>
  <c r="O17" i="10"/>
  <c r="N17" i="10" s="1"/>
  <c r="M17" i="10"/>
  <c r="L17" i="10"/>
  <c r="K17" i="10" s="1"/>
  <c r="J17" i="10"/>
  <c r="I17" i="10"/>
  <c r="H17" i="10"/>
  <c r="G17" i="10"/>
  <c r="F17" i="10"/>
  <c r="E17" i="10"/>
  <c r="D17" i="10"/>
  <c r="C17" i="10"/>
  <c r="B17" i="10"/>
  <c r="A17" i="10"/>
  <c r="V16" i="10"/>
  <c r="U16" i="10"/>
  <c r="T16" i="10" s="1"/>
  <c r="S16" i="10"/>
  <c r="X16" i="10" s="1"/>
  <c r="R16" i="10"/>
  <c r="Q16" i="10"/>
  <c r="P16" i="10"/>
  <c r="O16" i="10"/>
  <c r="N16" i="10"/>
  <c r="M16" i="10"/>
  <c r="L16" i="10"/>
  <c r="K16" i="10"/>
  <c r="J16" i="10"/>
  <c r="I16" i="10"/>
  <c r="G16" i="10"/>
  <c r="F16" i="10"/>
  <c r="E16" i="10"/>
  <c r="D16" i="10"/>
  <c r="C16" i="10"/>
  <c r="B16" i="10"/>
  <c r="A16" i="10"/>
  <c r="V15" i="10"/>
  <c r="T15" i="10" s="1"/>
  <c r="U15" i="10"/>
  <c r="S15" i="10"/>
  <c r="R15" i="10"/>
  <c r="P15" i="10"/>
  <c r="O15" i="10"/>
  <c r="N15" i="10"/>
  <c r="M15" i="10"/>
  <c r="L15" i="10"/>
  <c r="K15" i="10"/>
  <c r="J15" i="10"/>
  <c r="I15" i="10"/>
  <c r="H15" i="10"/>
  <c r="G15" i="10"/>
  <c r="F15" i="10"/>
  <c r="E15" i="10" s="1"/>
  <c r="D15" i="10"/>
  <c r="C15" i="10"/>
  <c r="A15" i="10"/>
  <c r="V14" i="10"/>
  <c r="U14" i="10"/>
  <c r="T14" i="10" s="1"/>
  <c r="S14" i="10"/>
  <c r="Q14" i="10" s="1"/>
  <c r="R14" i="10"/>
  <c r="P14" i="10"/>
  <c r="O14" i="10"/>
  <c r="N14" i="10" s="1"/>
  <c r="M14" i="10"/>
  <c r="L14" i="10"/>
  <c r="K14" i="10"/>
  <c r="J14" i="10"/>
  <c r="I14" i="10"/>
  <c r="H14" i="10" s="1"/>
  <c r="G14" i="10"/>
  <c r="F14" i="10"/>
  <c r="D14" i="10"/>
  <c r="C14" i="10"/>
  <c r="A14" i="10"/>
  <c r="V13" i="10"/>
  <c r="U13" i="10"/>
  <c r="T13" i="10"/>
  <c r="S13" i="10"/>
  <c r="Q13" i="10" s="1"/>
  <c r="R13" i="10"/>
  <c r="P13" i="10"/>
  <c r="O13" i="10"/>
  <c r="M13" i="10"/>
  <c r="L13" i="10"/>
  <c r="K13" i="10"/>
  <c r="J13" i="10"/>
  <c r="I13" i="10"/>
  <c r="G13" i="10"/>
  <c r="F13" i="10"/>
  <c r="D13" i="10"/>
  <c r="C13" i="10"/>
  <c r="B13" i="10"/>
  <c r="A13" i="10"/>
  <c r="V12" i="10"/>
  <c r="U12" i="10"/>
  <c r="T12" i="10"/>
  <c r="S12" i="10"/>
  <c r="R12" i="10"/>
  <c r="Q12" i="10"/>
  <c r="P12" i="10"/>
  <c r="O12" i="10"/>
  <c r="N12" i="10" s="1"/>
  <c r="M12" i="10"/>
  <c r="K12" i="10" s="1"/>
  <c r="L12" i="10"/>
  <c r="J12" i="10"/>
  <c r="I12" i="10"/>
  <c r="H12" i="10" s="1"/>
  <c r="G12" i="10"/>
  <c r="F12" i="10"/>
  <c r="E12" i="10" s="1"/>
  <c r="D12" i="10"/>
  <c r="C12" i="10"/>
  <c r="A12" i="10"/>
  <c r="K34" i="10" s="1"/>
  <c r="V11" i="10"/>
  <c r="U11" i="10"/>
  <c r="T11" i="10" s="1"/>
  <c r="S11" i="10"/>
  <c r="R11" i="10"/>
  <c r="Q11" i="10"/>
  <c r="P11" i="10"/>
  <c r="O11" i="10"/>
  <c r="N11" i="10"/>
  <c r="M11" i="10"/>
  <c r="L11" i="10"/>
  <c r="J11" i="10"/>
  <c r="I11" i="10"/>
  <c r="H11" i="10"/>
  <c r="G11" i="10"/>
  <c r="F11" i="10"/>
  <c r="E11" i="10"/>
  <c r="D11" i="10"/>
  <c r="C11" i="10"/>
  <c r="B11" i="10"/>
  <c r="A11" i="10"/>
  <c r="V10" i="10"/>
  <c r="U10" i="10"/>
  <c r="T10" i="10" s="1"/>
  <c r="S10" i="10"/>
  <c r="R10" i="10"/>
  <c r="P10" i="10"/>
  <c r="O10" i="10"/>
  <c r="N10" i="10" s="1"/>
  <c r="M10" i="10"/>
  <c r="K10" i="10" s="1"/>
  <c r="L10" i="10"/>
  <c r="J10" i="10"/>
  <c r="I10" i="10"/>
  <c r="H10" i="10" s="1"/>
  <c r="G10" i="10"/>
  <c r="F10" i="10"/>
  <c r="E10" i="10"/>
  <c r="D10" i="10"/>
  <c r="C10" i="10"/>
  <c r="W10" i="10" s="1"/>
  <c r="A10" i="10"/>
  <c r="K39" i="10" s="1"/>
  <c r="V9" i="10"/>
  <c r="U9" i="10"/>
  <c r="T9" i="10"/>
  <c r="S9" i="10"/>
  <c r="R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X9" i="10" s="1"/>
  <c r="C9" i="10"/>
  <c r="A9" i="10"/>
  <c r="X8" i="10"/>
  <c r="V8" i="10"/>
  <c r="U8" i="10"/>
  <c r="S8" i="10"/>
  <c r="R8" i="10"/>
  <c r="Q8" i="10"/>
  <c r="P8" i="10"/>
  <c r="O8" i="10"/>
  <c r="N8" i="10" s="1"/>
  <c r="M8" i="10"/>
  <c r="K8" i="10" s="1"/>
  <c r="L8" i="10"/>
  <c r="J8" i="10"/>
  <c r="H8" i="10" s="1"/>
  <c r="I8" i="10"/>
  <c r="G8" i="10"/>
  <c r="F8" i="10"/>
  <c r="W8" i="10" s="1"/>
  <c r="Z8" i="10" s="1"/>
  <c r="E8" i="10"/>
  <c r="D8" i="10"/>
  <c r="C8" i="10"/>
  <c r="B8" i="10"/>
  <c r="A8" i="10"/>
  <c r="T4" i="10"/>
  <c r="K4" i="10"/>
  <c r="N3" i="10"/>
  <c r="K55" i="9"/>
  <c r="B53" i="9"/>
  <c r="K52" i="9"/>
  <c r="B52" i="9"/>
  <c r="K51" i="9"/>
  <c r="B50" i="9"/>
  <c r="B49" i="9"/>
  <c r="K48" i="9"/>
  <c r="B48" i="9"/>
  <c r="K43" i="9"/>
  <c r="K42" i="9"/>
  <c r="B41" i="9"/>
  <c r="K40" i="9"/>
  <c r="K39" i="9"/>
  <c r="A38" i="9"/>
  <c r="B36" i="9"/>
  <c r="K35" i="9"/>
  <c r="B35" i="9"/>
  <c r="K34" i="9"/>
  <c r="B33" i="9"/>
  <c r="B32" i="9"/>
  <c r="K30" i="9"/>
  <c r="B27" i="9"/>
  <c r="K26" i="9"/>
  <c r="B26" i="9"/>
  <c r="K25" i="9"/>
  <c r="B25" i="9"/>
  <c r="K22" i="9"/>
  <c r="B22" i="9"/>
  <c r="K20" i="9"/>
  <c r="B20" i="9"/>
  <c r="A19" i="9"/>
  <c r="X17" i="9"/>
  <c r="W17" i="9"/>
  <c r="Z17" i="9" s="1"/>
  <c r="V17" i="9"/>
  <c r="U17" i="9"/>
  <c r="T17" i="9" s="1"/>
  <c r="S17" i="9"/>
  <c r="R17" i="9"/>
  <c r="Q17" i="9"/>
  <c r="P17" i="9"/>
  <c r="O17" i="9"/>
  <c r="N17" i="9"/>
  <c r="M17" i="9"/>
  <c r="K17" i="9" s="1"/>
  <c r="L17" i="9"/>
  <c r="J17" i="9"/>
  <c r="I17" i="9"/>
  <c r="H17" i="9" s="1"/>
  <c r="G17" i="9"/>
  <c r="F17" i="9"/>
  <c r="E17" i="9"/>
  <c r="Y17" i="9" s="1"/>
  <c r="D17" i="9"/>
  <c r="C17" i="9"/>
  <c r="B17" i="9"/>
  <c r="A17" i="9"/>
  <c r="V16" i="9"/>
  <c r="T16" i="9" s="1"/>
  <c r="U16" i="9"/>
  <c r="S16" i="9"/>
  <c r="R16" i="9"/>
  <c r="Q16" i="9" s="1"/>
  <c r="P16" i="9"/>
  <c r="O16" i="9"/>
  <c r="N16" i="9"/>
  <c r="M16" i="9"/>
  <c r="L16" i="9"/>
  <c r="K16" i="9"/>
  <c r="J16" i="9"/>
  <c r="I16" i="9"/>
  <c r="H16" i="9"/>
  <c r="G16" i="9"/>
  <c r="F16" i="9"/>
  <c r="E16" i="9" s="1"/>
  <c r="D16" i="9"/>
  <c r="C16" i="9"/>
  <c r="A16" i="9"/>
  <c r="V15" i="9"/>
  <c r="U15" i="9"/>
  <c r="T15" i="9"/>
  <c r="S15" i="9"/>
  <c r="Q15" i="9" s="1"/>
  <c r="R15" i="9"/>
  <c r="P15" i="9"/>
  <c r="N15" i="9" s="1"/>
  <c r="O15" i="9"/>
  <c r="M15" i="9"/>
  <c r="L15" i="9"/>
  <c r="K15" i="9"/>
  <c r="J15" i="9"/>
  <c r="I15" i="9"/>
  <c r="H15" i="9" s="1"/>
  <c r="G15" i="9"/>
  <c r="F15" i="9"/>
  <c r="E15" i="9"/>
  <c r="D15" i="9"/>
  <c r="C15" i="9"/>
  <c r="A15" i="9"/>
  <c r="V14" i="9"/>
  <c r="T14" i="9" s="1"/>
  <c r="U14" i="9"/>
  <c r="S14" i="9"/>
  <c r="R14" i="9"/>
  <c r="P14" i="9"/>
  <c r="O14" i="9"/>
  <c r="N14" i="9"/>
  <c r="M14" i="9"/>
  <c r="L14" i="9"/>
  <c r="K14" i="9" s="1"/>
  <c r="J14" i="9"/>
  <c r="H14" i="9" s="1"/>
  <c r="I14" i="9"/>
  <c r="G14" i="9"/>
  <c r="F14" i="9"/>
  <c r="D14" i="9"/>
  <c r="C14" i="9"/>
  <c r="B14" i="9"/>
  <c r="A14" i="9"/>
  <c r="V13" i="9"/>
  <c r="U13" i="9"/>
  <c r="T13" i="9"/>
  <c r="S13" i="9"/>
  <c r="Q13" i="9" s="1"/>
  <c r="R13" i="9"/>
  <c r="P13" i="9"/>
  <c r="O13" i="9"/>
  <c r="N13" i="9" s="1"/>
  <c r="M13" i="9"/>
  <c r="L13" i="9"/>
  <c r="K13" i="9"/>
  <c r="J13" i="9"/>
  <c r="I13" i="9"/>
  <c r="H13" i="9" s="1"/>
  <c r="G13" i="9"/>
  <c r="F13" i="9"/>
  <c r="D13" i="9"/>
  <c r="C13" i="9"/>
  <c r="B13" i="9"/>
  <c r="A13" i="9"/>
  <c r="V12" i="9"/>
  <c r="U12" i="9"/>
  <c r="T12" i="9" s="1"/>
  <c r="S12" i="9"/>
  <c r="R12" i="9"/>
  <c r="Q12" i="9"/>
  <c r="P12" i="9"/>
  <c r="O12" i="9"/>
  <c r="M12" i="9"/>
  <c r="L12" i="9"/>
  <c r="J12" i="9"/>
  <c r="I12" i="9"/>
  <c r="H12" i="9"/>
  <c r="G12" i="9"/>
  <c r="F12" i="9"/>
  <c r="D12" i="9"/>
  <c r="B12" i="9" s="1"/>
  <c r="C12" i="9"/>
  <c r="A12" i="9"/>
  <c r="B46" i="9" s="1"/>
  <c r="V11" i="9"/>
  <c r="U11" i="9"/>
  <c r="T11" i="9"/>
  <c r="S11" i="9"/>
  <c r="Q11" i="9" s="1"/>
  <c r="R11" i="9"/>
  <c r="P11" i="9"/>
  <c r="O11" i="9"/>
  <c r="M11" i="9"/>
  <c r="K11" i="9" s="1"/>
  <c r="L11" i="9"/>
  <c r="J11" i="9"/>
  <c r="X11" i="9" s="1"/>
  <c r="I11" i="9"/>
  <c r="G11" i="9"/>
  <c r="E11" i="9" s="1"/>
  <c r="F11" i="9"/>
  <c r="D11" i="9"/>
  <c r="C11" i="9"/>
  <c r="B11" i="9"/>
  <c r="A11" i="9"/>
  <c r="V10" i="9"/>
  <c r="U10" i="9"/>
  <c r="T10" i="9"/>
  <c r="S10" i="9"/>
  <c r="R10" i="9"/>
  <c r="Q10" i="9" s="1"/>
  <c r="P10" i="9"/>
  <c r="O10" i="9"/>
  <c r="M10" i="9"/>
  <c r="L10" i="9"/>
  <c r="K10" i="9"/>
  <c r="J10" i="9"/>
  <c r="I10" i="9"/>
  <c r="H10" i="9"/>
  <c r="G10" i="9"/>
  <c r="X10" i="9" s="1"/>
  <c r="F10" i="9"/>
  <c r="D10" i="9"/>
  <c r="C10" i="9"/>
  <c r="B10" i="9"/>
  <c r="A10" i="9"/>
  <c r="V9" i="9"/>
  <c r="U9" i="9"/>
  <c r="T9" i="9" s="1"/>
  <c r="S9" i="9"/>
  <c r="R9" i="9"/>
  <c r="Q9" i="9"/>
  <c r="P9" i="9"/>
  <c r="N9" i="9" s="1"/>
  <c r="O9" i="9"/>
  <c r="M9" i="9"/>
  <c r="K9" i="9" s="1"/>
  <c r="L9" i="9"/>
  <c r="J9" i="9"/>
  <c r="I9" i="9"/>
  <c r="H9" i="9" s="1"/>
  <c r="G9" i="9"/>
  <c r="F9" i="9"/>
  <c r="E9" i="9"/>
  <c r="D9" i="9"/>
  <c r="C9" i="9"/>
  <c r="A9" i="9"/>
  <c r="V8" i="9"/>
  <c r="U8" i="9"/>
  <c r="T8" i="9" s="1"/>
  <c r="S8" i="9"/>
  <c r="R8" i="9"/>
  <c r="P8" i="9"/>
  <c r="O8" i="9"/>
  <c r="N8" i="9"/>
  <c r="M8" i="9"/>
  <c r="L8" i="9"/>
  <c r="K8" i="9" s="1"/>
  <c r="J8" i="9"/>
  <c r="H8" i="9" s="1"/>
  <c r="I8" i="9"/>
  <c r="G8" i="9"/>
  <c r="F8" i="9"/>
  <c r="E8" i="9"/>
  <c r="D8" i="9"/>
  <c r="X8" i="9" s="1"/>
  <c r="C8" i="9"/>
  <c r="A8" i="9"/>
  <c r="B24" i="9" s="1"/>
  <c r="T4" i="9"/>
  <c r="K4" i="9"/>
  <c r="N3" i="9"/>
  <c r="K55" i="8"/>
  <c r="B55" i="8"/>
  <c r="K54" i="8"/>
  <c r="B52" i="8"/>
  <c r="B51" i="8"/>
  <c r="K45" i="8"/>
  <c r="K44" i="8"/>
  <c r="B42" i="8"/>
  <c r="K40" i="8"/>
  <c r="B40" i="8"/>
  <c r="A38" i="8"/>
  <c r="B36" i="8"/>
  <c r="K35" i="8"/>
  <c r="B35" i="8"/>
  <c r="K34" i="8"/>
  <c r="B33" i="8"/>
  <c r="B31" i="8"/>
  <c r="K30" i="8"/>
  <c r="K29" i="8"/>
  <c r="B29" i="8"/>
  <c r="B26" i="8"/>
  <c r="B24" i="8"/>
  <c r="K23" i="8"/>
  <c r="K21" i="8"/>
  <c r="B20" i="8"/>
  <c r="A19" i="8"/>
  <c r="V17" i="8"/>
  <c r="U17" i="8"/>
  <c r="T17" i="8" s="1"/>
  <c r="S17" i="8"/>
  <c r="R17" i="8"/>
  <c r="Q17" i="8"/>
  <c r="P17" i="8"/>
  <c r="N17" i="8" s="1"/>
  <c r="O17" i="8"/>
  <c r="M17" i="8"/>
  <c r="L17" i="8"/>
  <c r="K17" i="8"/>
  <c r="J17" i="8"/>
  <c r="I17" i="8"/>
  <c r="H17" i="8"/>
  <c r="G17" i="8"/>
  <c r="F17" i="8"/>
  <c r="E17" i="8"/>
  <c r="D17" i="8"/>
  <c r="C17" i="8"/>
  <c r="B17" i="8"/>
  <c r="A17" i="8"/>
  <c r="X16" i="8"/>
  <c r="V16" i="8"/>
  <c r="U16" i="8"/>
  <c r="T16" i="8"/>
  <c r="S16" i="8"/>
  <c r="Q16" i="8" s="1"/>
  <c r="R16" i="8"/>
  <c r="P16" i="8"/>
  <c r="O16" i="8"/>
  <c r="N16" i="8" s="1"/>
  <c r="M16" i="8"/>
  <c r="K16" i="8" s="1"/>
  <c r="L16" i="8"/>
  <c r="J16" i="8"/>
  <c r="I16" i="8"/>
  <c r="H16" i="8"/>
  <c r="G16" i="8"/>
  <c r="F16" i="8"/>
  <c r="E16" i="8"/>
  <c r="D16" i="8"/>
  <c r="C16" i="8"/>
  <c r="A16" i="8"/>
  <c r="V15" i="8"/>
  <c r="T15" i="8" s="1"/>
  <c r="U15" i="8"/>
  <c r="S15" i="8"/>
  <c r="R15" i="8"/>
  <c r="Q15" i="8"/>
  <c r="P15" i="8"/>
  <c r="O15" i="8"/>
  <c r="N15" i="8"/>
  <c r="M15" i="8"/>
  <c r="L15" i="8"/>
  <c r="K15" i="8" s="1"/>
  <c r="J15" i="8"/>
  <c r="I15" i="8"/>
  <c r="H15" i="8"/>
  <c r="G15" i="8"/>
  <c r="F15" i="8"/>
  <c r="E15" i="8"/>
  <c r="Y15" i="8" s="1"/>
  <c r="D15" i="8"/>
  <c r="C15" i="8"/>
  <c r="B15" i="8"/>
  <c r="A15" i="8"/>
  <c r="V14" i="8"/>
  <c r="U14" i="8"/>
  <c r="T14" i="8" s="1"/>
  <c r="S14" i="8"/>
  <c r="R14" i="8"/>
  <c r="Q14" i="8" s="1"/>
  <c r="P14" i="8"/>
  <c r="O14" i="8"/>
  <c r="M14" i="8"/>
  <c r="L14" i="8"/>
  <c r="K14" i="8"/>
  <c r="J14" i="8"/>
  <c r="I14" i="8"/>
  <c r="H14" i="8" s="1"/>
  <c r="G14" i="8"/>
  <c r="X14" i="8" s="1"/>
  <c r="F14" i="8"/>
  <c r="D14" i="8"/>
  <c r="C14" i="8"/>
  <c r="B14" i="8"/>
  <c r="A14" i="8"/>
  <c r="V13" i="8"/>
  <c r="U13" i="8"/>
  <c r="T13" i="8" s="1"/>
  <c r="S13" i="8"/>
  <c r="R13" i="8"/>
  <c r="P13" i="8"/>
  <c r="O13" i="8"/>
  <c r="N13" i="8"/>
  <c r="M13" i="8"/>
  <c r="L13" i="8"/>
  <c r="K13" i="8" s="1"/>
  <c r="J13" i="8"/>
  <c r="H13" i="8" s="1"/>
  <c r="I13" i="8"/>
  <c r="G13" i="8"/>
  <c r="F13" i="8"/>
  <c r="E13" i="8"/>
  <c r="D13" i="8"/>
  <c r="X13" i="8" s="1"/>
  <c r="C13" i="8"/>
  <c r="W13" i="8" s="1"/>
  <c r="Z13" i="8" s="1"/>
  <c r="A13" i="8"/>
  <c r="K43" i="8" s="1"/>
  <c r="V12" i="8"/>
  <c r="U12" i="8"/>
  <c r="T12" i="8" s="1"/>
  <c r="S12" i="8"/>
  <c r="R12" i="8"/>
  <c r="P12" i="8"/>
  <c r="O12" i="8"/>
  <c r="N12" i="8"/>
  <c r="M12" i="8"/>
  <c r="K12" i="8" s="1"/>
  <c r="L12" i="8"/>
  <c r="J12" i="8"/>
  <c r="X12" i="8" s="1"/>
  <c r="I12" i="8"/>
  <c r="H12" i="8"/>
  <c r="G12" i="8"/>
  <c r="F12" i="8"/>
  <c r="E12" i="8"/>
  <c r="D12" i="8"/>
  <c r="C12" i="8"/>
  <c r="B12" i="8"/>
  <c r="A12" i="8"/>
  <c r="X11" i="8"/>
  <c r="V11" i="8"/>
  <c r="U11" i="8"/>
  <c r="T11" i="8"/>
  <c r="S11" i="8"/>
  <c r="R11" i="8"/>
  <c r="Q11" i="8" s="1"/>
  <c r="P11" i="8"/>
  <c r="O11" i="8"/>
  <c r="N11" i="8"/>
  <c r="M11" i="8"/>
  <c r="L11" i="8"/>
  <c r="K11" i="8" s="1"/>
  <c r="J11" i="8"/>
  <c r="I11" i="8"/>
  <c r="H11" i="8" s="1"/>
  <c r="G11" i="8"/>
  <c r="F11" i="8"/>
  <c r="E11" i="8" s="1"/>
  <c r="D11" i="8"/>
  <c r="B11" i="8" s="1"/>
  <c r="C11" i="8"/>
  <c r="A11" i="8"/>
  <c r="V10" i="8"/>
  <c r="U10" i="8"/>
  <c r="T10" i="8"/>
  <c r="S10" i="8"/>
  <c r="Q10" i="8" s="1"/>
  <c r="R10" i="8"/>
  <c r="P10" i="8"/>
  <c r="O10" i="8"/>
  <c r="N10" i="8"/>
  <c r="M10" i="8"/>
  <c r="L10" i="8"/>
  <c r="K10" i="8"/>
  <c r="J10" i="8"/>
  <c r="I10" i="8"/>
  <c r="H10" i="8" s="1"/>
  <c r="G10" i="8"/>
  <c r="F10" i="8"/>
  <c r="E10" i="8" s="1"/>
  <c r="D10" i="8"/>
  <c r="C10" i="8"/>
  <c r="A10" i="8"/>
  <c r="V9" i="8"/>
  <c r="U9" i="8"/>
  <c r="T9" i="8"/>
  <c r="S9" i="8"/>
  <c r="R9" i="8"/>
  <c r="Q9" i="8" s="1"/>
  <c r="P9" i="8"/>
  <c r="N9" i="8" s="1"/>
  <c r="O9" i="8"/>
  <c r="M9" i="8"/>
  <c r="L9" i="8"/>
  <c r="K9" i="8"/>
  <c r="J9" i="8"/>
  <c r="I9" i="8"/>
  <c r="H9" i="8"/>
  <c r="G9" i="8"/>
  <c r="F9" i="8"/>
  <c r="E9" i="8" s="1"/>
  <c r="D9" i="8"/>
  <c r="X9" i="8" s="1"/>
  <c r="C9" i="8"/>
  <c r="B9" i="8"/>
  <c r="A9" i="8"/>
  <c r="W8" i="8"/>
  <c r="V8" i="8"/>
  <c r="T8" i="8" s="1"/>
  <c r="U8" i="8"/>
  <c r="S8" i="8"/>
  <c r="Q8" i="8" s="1"/>
  <c r="R8" i="8"/>
  <c r="P8" i="8"/>
  <c r="O8" i="8"/>
  <c r="N8" i="8"/>
  <c r="M8" i="8"/>
  <c r="L8" i="8"/>
  <c r="K8" i="8"/>
  <c r="J8" i="8"/>
  <c r="I8" i="8"/>
  <c r="H8" i="8" s="1"/>
  <c r="G8" i="8"/>
  <c r="F8" i="8"/>
  <c r="E8" i="8"/>
  <c r="D8" i="8"/>
  <c r="C8" i="8"/>
  <c r="B8" i="8"/>
  <c r="A8" i="8"/>
  <c r="K26" i="8" s="1"/>
  <c r="T4" i="8"/>
  <c r="K4" i="8"/>
  <c r="N3" i="8"/>
  <c r="K55" i="7"/>
  <c r="B54" i="7"/>
  <c r="K53" i="7"/>
  <c r="K50" i="7"/>
  <c r="K49" i="7"/>
  <c r="B46" i="7"/>
  <c r="B45" i="7"/>
  <c r="K44" i="7"/>
  <c r="B41" i="7"/>
  <c r="K40" i="7"/>
  <c r="A38" i="7"/>
  <c r="K36" i="7"/>
  <c r="K35" i="7"/>
  <c r="B35" i="7"/>
  <c r="B33" i="7"/>
  <c r="B32" i="7"/>
  <c r="B31" i="7"/>
  <c r="B29" i="7"/>
  <c r="K26" i="7"/>
  <c r="K24" i="7"/>
  <c r="B24" i="7"/>
  <c r="B20" i="7"/>
  <c r="A19" i="7"/>
  <c r="V17" i="7"/>
  <c r="U17" i="7"/>
  <c r="T17" i="7"/>
  <c r="S17" i="7"/>
  <c r="R17" i="7"/>
  <c r="Q17" i="7"/>
  <c r="P17" i="7"/>
  <c r="O17" i="7"/>
  <c r="N17" i="7" s="1"/>
  <c r="M17" i="7"/>
  <c r="L17" i="7"/>
  <c r="K17" i="7"/>
  <c r="J17" i="7"/>
  <c r="I17" i="7"/>
  <c r="H17" i="7" s="1"/>
  <c r="G17" i="7"/>
  <c r="F17" i="7"/>
  <c r="E17" i="7"/>
  <c r="D17" i="7"/>
  <c r="C17" i="7"/>
  <c r="B17" i="7"/>
  <c r="A17" i="7"/>
  <c r="V16" i="7"/>
  <c r="T16" i="7" s="1"/>
  <c r="U16" i="7"/>
  <c r="S16" i="7"/>
  <c r="R16" i="7"/>
  <c r="P16" i="7"/>
  <c r="O16" i="7"/>
  <c r="N16" i="7"/>
  <c r="M16" i="7"/>
  <c r="L16" i="7"/>
  <c r="J16" i="7"/>
  <c r="I16" i="7"/>
  <c r="H16" i="7"/>
  <c r="G16" i="7"/>
  <c r="F16" i="7"/>
  <c r="E16" i="7"/>
  <c r="D16" i="7"/>
  <c r="B16" i="7" s="1"/>
  <c r="C16" i="7"/>
  <c r="A16" i="7"/>
  <c r="V15" i="7"/>
  <c r="U15" i="7"/>
  <c r="T15" i="7" s="1"/>
  <c r="S15" i="7"/>
  <c r="R15" i="7"/>
  <c r="Q15" i="7"/>
  <c r="P15" i="7"/>
  <c r="O15" i="7"/>
  <c r="N15" i="7" s="1"/>
  <c r="M15" i="7"/>
  <c r="K15" i="7" s="1"/>
  <c r="L15" i="7"/>
  <c r="J15" i="7"/>
  <c r="I15" i="7"/>
  <c r="H15" i="7"/>
  <c r="G15" i="7"/>
  <c r="F15" i="7"/>
  <c r="D15" i="7"/>
  <c r="C15" i="7"/>
  <c r="B15" i="7"/>
  <c r="A15" i="7"/>
  <c r="V14" i="7"/>
  <c r="T14" i="7" s="1"/>
  <c r="U14" i="7"/>
  <c r="S14" i="7"/>
  <c r="R14" i="7"/>
  <c r="Q14" i="7" s="1"/>
  <c r="P14" i="7"/>
  <c r="O14" i="7"/>
  <c r="N14" i="7"/>
  <c r="M14" i="7"/>
  <c r="K14" i="7" s="1"/>
  <c r="L14" i="7"/>
  <c r="J14" i="7"/>
  <c r="I14" i="7"/>
  <c r="H14" i="7"/>
  <c r="G14" i="7"/>
  <c r="F14" i="7"/>
  <c r="E14" i="7"/>
  <c r="D14" i="7"/>
  <c r="C14" i="7"/>
  <c r="B14" i="7"/>
  <c r="A14" i="7"/>
  <c r="B42" i="7" s="1"/>
  <c r="V13" i="7"/>
  <c r="U13" i="7"/>
  <c r="T13" i="7" s="1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X13" i="7" s="1"/>
  <c r="F13" i="7"/>
  <c r="E13" i="7" s="1"/>
  <c r="Y13" i="7" s="1"/>
  <c r="D13" i="7"/>
  <c r="C13" i="7"/>
  <c r="B13" i="7" s="1"/>
  <c r="A13" i="7"/>
  <c r="X12" i="7"/>
  <c r="V12" i="7"/>
  <c r="U12" i="7"/>
  <c r="T12" i="7"/>
  <c r="S12" i="7"/>
  <c r="R12" i="7"/>
  <c r="Q12" i="7"/>
  <c r="P12" i="7"/>
  <c r="N12" i="7" s="1"/>
  <c r="Y12" i="7" s="1"/>
  <c r="O12" i="7"/>
  <c r="M12" i="7"/>
  <c r="L12" i="7"/>
  <c r="K12" i="7"/>
  <c r="J12" i="7"/>
  <c r="I12" i="7"/>
  <c r="H12" i="7"/>
  <c r="G12" i="7"/>
  <c r="F12" i="7"/>
  <c r="E12" i="7" s="1"/>
  <c r="D12" i="7"/>
  <c r="C12" i="7"/>
  <c r="B12" i="7"/>
  <c r="A12" i="7"/>
  <c r="V11" i="7"/>
  <c r="U11" i="7"/>
  <c r="T11" i="7"/>
  <c r="S11" i="7"/>
  <c r="R11" i="7"/>
  <c r="Q11" i="7"/>
  <c r="P11" i="7"/>
  <c r="O11" i="7"/>
  <c r="N11" i="7" s="1"/>
  <c r="M11" i="7"/>
  <c r="L11" i="7"/>
  <c r="K11" i="7" s="1"/>
  <c r="J11" i="7"/>
  <c r="I11" i="7"/>
  <c r="H11" i="7" s="1"/>
  <c r="G11" i="7"/>
  <c r="F11" i="7"/>
  <c r="E11" i="7" s="1"/>
  <c r="D11" i="7"/>
  <c r="C11" i="7"/>
  <c r="B11" i="7" s="1"/>
  <c r="Y11" i="7" s="1"/>
  <c r="A11" i="7"/>
  <c r="B30" i="7" s="1"/>
  <c r="V10" i="7"/>
  <c r="U10" i="7"/>
  <c r="T10" i="7"/>
  <c r="S10" i="7"/>
  <c r="R10" i="7"/>
  <c r="Q10" i="7"/>
  <c r="P10" i="7"/>
  <c r="O10" i="7"/>
  <c r="N10" i="7" s="1"/>
  <c r="M10" i="7"/>
  <c r="L10" i="7"/>
  <c r="K10" i="7" s="1"/>
  <c r="J10" i="7"/>
  <c r="X10" i="7" s="1"/>
  <c r="I10" i="7"/>
  <c r="G10" i="7"/>
  <c r="F10" i="7"/>
  <c r="E10" i="7" s="1"/>
  <c r="D10" i="7"/>
  <c r="C10" i="7"/>
  <c r="B10" i="7"/>
  <c r="A10" i="7"/>
  <c r="V9" i="7"/>
  <c r="U9" i="7"/>
  <c r="T9" i="7"/>
  <c r="S9" i="7"/>
  <c r="R9" i="7"/>
  <c r="Q9" i="7" s="1"/>
  <c r="P9" i="7"/>
  <c r="O9" i="7"/>
  <c r="N9" i="7" s="1"/>
  <c r="M9" i="7"/>
  <c r="L9" i="7"/>
  <c r="K9" i="7"/>
  <c r="J9" i="7"/>
  <c r="I9" i="7"/>
  <c r="G9" i="7"/>
  <c r="F9" i="7"/>
  <c r="E9" i="7"/>
  <c r="D9" i="7"/>
  <c r="C9" i="7"/>
  <c r="B9" i="7"/>
  <c r="A9" i="7"/>
  <c r="V8" i="7"/>
  <c r="T8" i="7" s="1"/>
  <c r="U8" i="7"/>
  <c r="S8" i="7"/>
  <c r="R8" i="7"/>
  <c r="Q8" i="7" s="1"/>
  <c r="P8" i="7"/>
  <c r="O8" i="7"/>
  <c r="N8" i="7" s="1"/>
  <c r="M8" i="7"/>
  <c r="L8" i="7"/>
  <c r="J8" i="7"/>
  <c r="I8" i="7"/>
  <c r="H8" i="7"/>
  <c r="G8" i="7"/>
  <c r="F8" i="7"/>
  <c r="D8" i="7"/>
  <c r="B8" i="7" s="1"/>
  <c r="C8" i="7"/>
  <c r="A8" i="7"/>
  <c r="K22" i="7" s="1"/>
  <c r="T4" i="7"/>
  <c r="K4" i="7"/>
  <c r="N3" i="7"/>
  <c r="K52" i="6"/>
  <c r="K51" i="6"/>
  <c r="B50" i="6"/>
  <c r="B49" i="6"/>
  <c r="B48" i="6"/>
  <c r="B44" i="6"/>
  <c r="K39" i="6"/>
  <c r="A38" i="6"/>
  <c r="B35" i="6"/>
  <c r="K34" i="6"/>
  <c r="B34" i="6"/>
  <c r="B27" i="6"/>
  <c r="K25" i="6"/>
  <c r="B24" i="6"/>
  <c r="B22" i="6"/>
  <c r="K20" i="6"/>
  <c r="A19" i="6"/>
  <c r="V17" i="6"/>
  <c r="U17" i="6"/>
  <c r="T17" i="6" s="1"/>
  <c r="S17" i="6"/>
  <c r="R17" i="6"/>
  <c r="Q17" i="6"/>
  <c r="P17" i="6"/>
  <c r="N17" i="6" s="1"/>
  <c r="O17" i="6"/>
  <c r="M17" i="6"/>
  <c r="K17" i="6" s="1"/>
  <c r="L17" i="6"/>
  <c r="J17" i="6"/>
  <c r="I17" i="6"/>
  <c r="H17" i="6"/>
  <c r="G17" i="6"/>
  <c r="F17" i="6"/>
  <c r="D17" i="6"/>
  <c r="C17" i="6"/>
  <c r="B17" i="6"/>
  <c r="A17" i="6"/>
  <c r="V16" i="6"/>
  <c r="U16" i="6"/>
  <c r="T16" i="6"/>
  <c r="S16" i="6"/>
  <c r="R16" i="6"/>
  <c r="Q16" i="6"/>
  <c r="P16" i="6"/>
  <c r="N16" i="6" s="1"/>
  <c r="O16" i="6"/>
  <c r="M16" i="6"/>
  <c r="L16" i="6"/>
  <c r="K16" i="6"/>
  <c r="J16" i="6"/>
  <c r="I16" i="6"/>
  <c r="H16" i="6"/>
  <c r="G16" i="6"/>
  <c r="F16" i="6"/>
  <c r="E16" i="6"/>
  <c r="D16" i="6"/>
  <c r="C16" i="6"/>
  <c r="B16" i="6"/>
  <c r="A16" i="6"/>
  <c r="V15" i="6"/>
  <c r="U15" i="6"/>
  <c r="T15" i="6"/>
  <c r="S15" i="6"/>
  <c r="Q15" i="6" s="1"/>
  <c r="R15" i="6"/>
  <c r="P15" i="6"/>
  <c r="N15" i="6" s="1"/>
  <c r="O15" i="6"/>
  <c r="M15" i="6"/>
  <c r="L15" i="6"/>
  <c r="K15" i="6"/>
  <c r="J15" i="6"/>
  <c r="I15" i="6"/>
  <c r="H15" i="6"/>
  <c r="G15" i="6"/>
  <c r="F15" i="6"/>
  <c r="E15" i="6"/>
  <c r="D15" i="6"/>
  <c r="C15" i="6"/>
  <c r="B15" i="6" s="1"/>
  <c r="A15" i="6"/>
  <c r="K27" i="6" s="1"/>
  <c r="V14" i="6"/>
  <c r="T14" i="6" s="1"/>
  <c r="U14" i="6"/>
  <c r="S14" i="6"/>
  <c r="Q14" i="6" s="1"/>
  <c r="R14" i="6"/>
  <c r="P14" i="6"/>
  <c r="O14" i="6"/>
  <c r="N14" i="6"/>
  <c r="M14" i="6"/>
  <c r="L14" i="6"/>
  <c r="K14" i="6"/>
  <c r="J14" i="6"/>
  <c r="I14" i="6"/>
  <c r="H14" i="6" s="1"/>
  <c r="G14" i="6"/>
  <c r="F14" i="6"/>
  <c r="E14" i="6" s="1"/>
  <c r="D14" i="6"/>
  <c r="C14" i="6"/>
  <c r="W14" i="6" s="1"/>
  <c r="B14" i="6"/>
  <c r="A14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 s="1"/>
  <c r="G13" i="6"/>
  <c r="F13" i="6"/>
  <c r="E13" i="6"/>
  <c r="D13" i="6"/>
  <c r="C13" i="6"/>
  <c r="B13" i="6"/>
  <c r="A13" i="6"/>
  <c r="Y12" i="6"/>
  <c r="V12" i="6"/>
  <c r="U12" i="6"/>
  <c r="T12" i="6"/>
  <c r="S12" i="6"/>
  <c r="R12" i="6"/>
  <c r="Q12" i="6"/>
  <c r="P12" i="6"/>
  <c r="O12" i="6"/>
  <c r="N12" i="6"/>
  <c r="M12" i="6"/>
  <c r="L12" i="6"/>
  <c r="K12" i="6" s="1"/>
  <c r="J12" i="6"/>
  <c r="I12" i="6"/>
  <c r="H12" i="6"/>
  <c r="G12" i="6"/>
  <c r="F12" i="6"/>
  <c r="W12" i="6" s="1"/>
  <c r="E12" i="6"/>
  <c r="D12" i="6"/>
  <c r="B12" i="6" s="1"/>
  <c r="C12" i="6"/>
  <c r="A12" i="6"/>
  <c r="V11" i="6"/>
  <c r="U11" i="6"/>
  <c r="T11" i="6"/>
  <c r="S11" i="6"/>
  <c r="R11" i="6"/>
  <c r="Q11" i="6" s="1"/>
  <c r="P11" i="6"/>
  <c r="O11" i="6"/>
  <c r="N11" i="6" s="1"/>
  <c r="M11" i="6"/>
  <c r="L11" i="6"/>
  <c r="K11" i="6"/>
  <c r="J11" i="6"/>
  <c r="I11" i="6"/>
  <c r="G11" i="6"/>
  <c r="E11" i="6" s="1"/>
  <c r="F11" i="6"/>
  <c r="D11" i="6"/>
  <c r="C11" i="6"/>
  <c r="W11" i="6" s="1"/>
  <c r="B11" i="6"/>
  <c r="A11" i="6"/>
  <c r="B30" i="6" s="1"/>
  <c r="V10" i="6"/>
  <c r="U10" i="6"/>
  <c r="T10" i="6"/>
  <c r="S10" i="6"/>
  <c r="R10" i="6"/>
  <c r="Q10" i="6" s="1"/>
  <c r="P10" i="6"/>
  <c r="O10" i="6"/>
  <c r="N10" i="6"/>
  <c r="M10" i="6"/>
  <c r="L10" i="6"/>
  <c r="K10" i="6"/>
  <c r="J10" i="6"/>
  <c r="H10" i="6" s="1"/>
  <c r="I10" i="6"/>
  <c r="G10" i="6"/>
  <c r="E10" i="6" s="1"/>
  <c r="F10" i="6"/>
  <c r="D10" i="6"/>
  <c r="C10" i="6"/>
  <c r="B10" i="6"/>
  <c r="A10" i="6"/>
  <c r="V9" i="6"/>
  <c r="U9" i="6"/>
  <c r="T9" i="6" s="1"/>
  <c r="S9" i="6"/>
  <c r="R9" i="6"/>
  <c r="Q9" i="6"/>
  <c r="P9" i="6"/>
  <c r="N9" i="6" s="1"/>
  <c r="O9" i="6"/>
  <c r="M9" i="6"/>
  <c r="K9" i="6" s="1"/>
  <c r="L9" i="6"/>
  <c r="J9" i="6"/>
  <c r="I9" i="6"/>
  <c r="W9" i="6" s="1"/>
  <c r="G9" i="6"/>
  <c r="F9" i="6"/>
  <c r="D9" i="6"/>
  <c r="C9" i="6"/>
  <c r="B9" i="6"/>
  <c r="A9" i="6"/>
  <c r="V8" i="6"/>
  <c r="U8" i="6"/>
  <c r="T8" i="6"/>
  <c r="S8" i="6"/>
  <c r="R8" i="6"/>
  <c r="Q8" i="6"/>
  <c r="P8" i="6"/>
  <c r="N8" i="6" s="1"/>
  <c r="O8" i="6"/>
  <c r="M8" i="6"/>
  <c r="L8" i="6"/>
  <c r="K8" i="6"/>
  <c r="J8" i="6"/>
  <c r="I8" i="6"/>
  <c r="H8" i="6"/>
  <c r="G8" i="6"/>
  <c r="F8" i="6"/>
  <c r="E8" i="6"/>
  <c r="D8" i="6"/>
  <c r="C8" i="6"/>
  <c r="B8" i="6"/>
  <c r="A8" i="6"/>
  <c r="T4" i="6"/>
  <c r="K4" i="6"/>
  <c r="N3" i="6"/>
  <c r="K55" i="5"/>
  <c r="B55" i="5"/>
  <c r="K54" i="5"/>
  <c r="B54" i="5"/>
  <c r="K53" i="5"/>
  <c r="B53" i="5"/>
  <c r="B51" i="5"/>
  <c r="K50" i="5"/>
  <c r="B50" i="5"/>
  <c r="K49" i="5"/>
  <c r="B49" i="5"/>
  <c r="K47" i="5"/>
  <c r="B47" i="5"/>
  <c r="B46" i="5"/>
  <c r="K45" i="5"/>
  <c r="B45" i="5"/>
  <c r="K43" i="5"/>
  <c r="B43" i="5"/>
  <c r="K42" i="5"/>
  <c r="B42" i="5"/>
  <c r="B41" i="5"/>
  <c r="K39" i="5"/>
  <c r="B39" i="5"/>
  <c r="A38" i="5"/>
  <c r="K37" i="5"/>
  <c r="B37" i="5"/>
  <c r="K36" i="5"/>
  <c r="K34" i="5"/>
  <c r="B34" i="5"/>
  <c r="K33" i="5"/>
  <c r="B33" i="5"/>
  <c r="K32" i="5"/>
  <c r="B31" i="5"/>
  <c r="K30" i="5"/>
  <c r="B30" i="5"/>
  <c r="K29" i="5"/>
  <c r="B29" i="5"/>
  <c r="K28" i="5"/>
  <c r="B27" i="5"/>
  <c r="K26" i="5"/>
  <c r="B26" i="5"/>
  <c r="K25" i="5"/>
  <c r="B23" i="5"/>
  <c r="K22" i="5"/>
  <c r="B22" i="5"/>
  <c r="K21" i="5"/>
  <c r="B21" i="5"/>
  <c r="K20" i="5"/>
  <c r="A19" i="5"/>
  <c r="V17" i="5"/>
  <c r="T17" i="5" s="1"/>
  <c r="U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 s="1"/>
  <c r="D17" i="5"/>
  <c r="C17" i="5"/>
  <c r="B17" i="5" s="1"/>
  <c r="Y17" i="5" s="1"/>
  <c r="A17" i="5"/>
  <c r="K51" i="5" s="1"/>
  <c r="V16" i="5"/>
  <c r="U16" i="5"/>
  <c r="T16" i="5" s="1"/>
  <c r="S16" i="5"/>
  <c r="R16" i="5"/>
  <c r="Q16" i="5"/>
  <c r="P16" i="5"/>
  <c r="O16" i="5"/>
  <c r="N16" i="5"/>
  <c r="M16" i="5"/>
  <c r="L16" i="5"/>
  <c r="J16" i="5"/>
  <c r="I16" i="5"/>
  <c r="H16" i="5" s="1"/>
  <c r="G16" i="5"/>
  <c r="F16" i="5"/>
  <c r="E16" i="5"/>
  <c r="D16" i="5"/>
  <c r="C16" i="5"/>
  <c r="A16" i="5"/>
  <c r="V15" i="5"/>
  <c r="U15" i="5"/>
  <c r="T15" i="5"/>
  <c r="S15" i="5"/>
  <c r="R15" i="5"/>
  <c r="Q15" i="5"/>
  <c r="P15" i="5"/>
  <c r="O15" i="5"/>
  <c r="N15" i="5"/>
  <c r="M15" i="5"/>
  <c r="L15" i="5"/>
  <c r="K15" i="5" s="1"/>
  <c r="J15" i="5"/>
  <c r="I15" i="5"/>
  <c r="H15" i="5"/>
  <c r="G15" i="5"/>
  <c r="F15" i="5"/>
  <c r="E15" i="5"/>
  <c r="D15" i="5"/>
  <c r="C15" i="5"/>
  <c r="A15" i="5"/>
  <c r="V14" i="5"/>
  <c r="U14" i="5"/>
  <c r="T14" i="5"/>
  <c r="S14" i="5"/>
  <c r="R14" i="5"/>
  <c r="Q14" i="5"/>
  <c r="P14" i="5"/>
  <c r="O14" i="5"/>
  <c r="N14" i="5" s="1"/>
  <c r="M14" i="5"/>
  <c r="L14" i="5"/>
  <c r="K14" i="5" s="1"/>
  <c r="J14" i="5"/>
  <c r="I14" i="5"/>
  <c r="H14" i="5"/>
  <c r="G14" i="5"/>
  <c r="E14" i="5" s="1"/>
  <c r="F14" i="5"/>
  <c r="D14" i="5"/>
  <c r="X14" i="5" s="1"/>
  <c r="C14" i="5"/>
  <c r="B14" i="5" s="1"/>
  <c r="A14" i="5"/>
  <c r="V13" i="5"/>
  <c r="U13" i="5"/>
  <c r="T13" i="5"/>
  <c r="S13" i="5"/>
  <c r="R13" i="5"/>
  <c r="Q13" i="5" s="1"/>
  <c r="P13" i="5"/>
  <c r="O13" i="5"/>
  <c r="N13" i="5"/>
  <c r="M13" i="5"/>
  <c r="L13" i="5"/>
  <c r="K13" i="5"/>
  <c r="J13" i="5"/>
  <c r="H13" i="5" s="1"/>
  <c r="I13" i="5"/>
  <c r="G13" i="5"/>
  <c r="F13" i="5"/>
  <c r="E13" i="5"/>
  <c r="D13" i="5"/>
  <c r="X13" i="5" s="1"/>
  <c r="C13" i="5"/>
  <c r="W13" i="5" s="1"/>
  <c r="Z13" i="5" s="1"/>
  <c r="B13" i="5"/>
  <c r="Y13" i="5" s="1"/>
  <c r="A13" i="5"/>
  <c r="K40" i="5" s="1"/>
  <c r="V12" i="5"/>
  <c r="U12" i="5"/>
  <c r="S12" i="5"/>
  <c r="R12" i="5"/>
  <c r="Q12" i="5"/>
  <c r="P12" i="5"/>
  <c r="O12" i="5"/>
  <c r="N12" i="5"/>
  <c r="M12" i="5"/>
  <c r="K12" i="5" s="1"/>
  <c r="L12" i="5"/>
  <c r="J12" i="5"/>
  <c r="I12" i="5"/>
  <c r="G12" i="5"/>
  <c r="F12" i="5"/>
  <c r="E12" i="5"/>
  <c r="D12" i="5"/>
  <c r="C12" i="5"/>
  <c r="B12" i="5"/>
  <c r="A12" i="5"/>
  <c r="B40" i="5" s="1"/>
  <c r="V11" i="5"/>
  <c r="U11" i="5"/>
  <c r="T11" i="5"/>
  <c r="S11" i="5"/>
  <c r="R11" i="5"/>
  <c r="Q11" i="5"/>
  <c r="P11" i="5"/>
  <c r="N11" i="5" s="1"/>
  <c r="O11" i="5"/>
  <c r="M11" i="5"/>
  <c r="K11" i="5" s="1"/>
  <c r="L11" i="5"/>
  <c r="J11" i="5"/>
  <c r="I11" i="5"/>
  <c r="H11" i="5"/>
  <c r="G11" i="5"/>
  <c r="F11" i="5"/>
  <c r="E11" i="5"/>
  <c r="D11" i="5"/>
  <c r="C11" i="5"/>
  <c r="A11" i="5"/>
  <c r="V10" i="5"/>
  <c r="U10" i="5"/>
  <c r="T10" i="5"/>
  <c r="S10" i="5"/>
  <c r="Q10" i="5" s="1"/>
  <c r="R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X10" i="5" s="1"/>
  <c r="C10" i="5"/>
  <c r="A10" i="5"/>
  <c r="V9" i="5"/>
  <c r="T9" i="5" s="1"/>
  <c r="U9" i="5"/>
  <c r="S9" i="5"/>
  <c r="R9" i="5"/>
  <c r="Q9" i="5"/>
  <c r="P9" i="5"/>
  <c r="O9" i="5"/>
  <c r="N9" i="5"/>
  <c r="M9" i="5"/>
  <c r="L9" i="5"/>
  <c r="K9" i="5"/>
  <c r="J9" i="5"/>
  <c r="I9" i="5"/>
  <c r="H9" i="5"/>
  <c r="G9" i="5"/>
  <c r="X9" i="5" s="1"/>
  <c r="F9" i="5"/>
  <c r="E9" i="5" s="1"/>
  <c r="D9" i="5"/>
  <c r="C9" i="5"/>
  <c r="B9" i="5" s="1"/>
  <c r="A9" i="5"/>
  <c r="V8" i="5"/>
  <c r="U8" i="5"/>
  <c r="T8" i="5"/>
  <c r="S8" i="5"/>
  <c r="R8" i="5"/>
  <c r="Q8" i="5"/>
  <c r="P8" i="5"/>
  <c r="O8" i="5"/>
  <c r="N8" i="5"/>
  <c r="M8" i="5"/>
  <c r="L8" i="5"/>
  <c r="K8" i="5" s="1"/>
  <c r="J8" i="5"/>
  <c r="I8" i="5"/>
  <c r="H8" i="5" s="1"/>
  <c r="G8" i="5"/>
  <c r="F8" i="5"/>
  <c r="E8" i="5"/>
  <c r="D8" i="5"/>
  <c r="C8" i="5"/>
  <c r="A8" i="5"/>
  <c r="B20" i="5" s="1"/>
  <c r="T4" i="5"/>
  <c r="K4" i="5"/>
  <c r="N3" i="5"/>
  <c r="K53" i="4"/>
  <c r="K48" i="4"/>
  <c r="K45" i="4"/>
  <c r="B43" i="4"/>
  <c r="K41" i="4"/>
  <c r="K39" i="4"/>
  <c r="A38" i="4"/>
  <c r="B37" i="4"/>
  <c r="B34" i="4"/>
  <c r="K33" i="4"/>
  <c r="B32" i="4"/>
  <c r="B31" i="4"/>
  <c r="K30" i="4"/>
  <c r="B29" i="4"/>
  <c r="K27" i="4"/>
  <c r="B27" i="4"/>
  <c r="B25" i="4"/>
  <c r="K23" i="4"/>
  <c r="K22" i="4"/>
  <c r="B20" i="4"/>
  <c r="A19" i="4"/>
  <c r="V17" i="4"/>
  <c r="U17" i="4"/>
  <c r="T17" i="4"/>
  <c r="S17" i="4"/>
  <c r="R17" i="4"/>
  <c r="Q17" i="4" s="1"/>
  <c r="P17" i="4"/>
  <c r="O17" i="4"/>
  <c r="N17" i="4" s="1"/>
  <c r="M17" i="4"/>
  <c r="L17" i="4"/>
  <c r="K17" i="4"/>
  <c r="J17" i="4"/>
  <c r="I17" i="4"/>
  <c r="H17" i="4" s="1"/>
  <c r="G17" i="4"/>
  <c r="E17" i="4" s="1"/>
  <c r="F17" i="4"/>
  <c r="D17" i="4"/>
  <c r="X17" i="4" s="1"/>
  <c r="C17" i="4"/>
  <c r="W17" i="4" s="1"/>
  <c r="Z17" i="4" s="1"/>
  <c r="B17" i="4"/>
  <c r="A17" i="4"/>
  <c r="V16" i="4"/>
  <c r="U16" i="4"/>
  <c r="T16" i="4"/>
  <c r="S16" i="4"/>
  <c r="R16" i="4"/>
  <c r="Q16" i="4" s="1"/>
  <c r="P16" i="4"/>
  <c r="O16" i="4"/>
  <c r="N16" i="4"/>
  <c r="M16" i="4"/>
  <c r="L16" i="4"/>
  <c r="K16" i="4"/>
  <c r="J16" i="4"/>
  <c r="H16" i="4" s="1"/>
  <c r="I16" i="4"/>
  <c r="G16" i="4"/>
  <c r="E16" i="4" s="1"/>
  <c r="F16" i="4"/>
  <c r="D16" i="4"/>
  <c r="C16" i="4"/>
  <c r="B16" i="4"/>
  <c r="A16" i="4"/>
  <c r="K36" i="4" s="1"/>
  <c r="V15" i="4"/>
  <c r="U15" i="4"/>
  <c r="T15" i="4" s="1"/>
  <c r="S15" i="4"/>
  <c r="R15" i="4"/>
  <c r="Q15" i="4"/>
  <c r="P15" i="4"/>
  <c r="N15" i="4" s="1"/>
  <c r="O15" i="4"/>
  <c r="M15" i="4"/>
  <c r="K15" i="4" s="1"/>
  <c r="L15" i="4"/>
  <c r="J15" i="4"/>
  <c r="I15" i="4"/>
  <c r="H15" i="4"/>
  <c r="G15" i="4"/>
  <c r="F15" i="4"/>
  <c r="D15" i="4"/>
  <c r="C15" i="4"/>
  <c r="B15" i="4"/>
  <c r="A15" i="4"/>
  <c r="B44" i="4" s="1"/>
  <c r="V14" i="4"/>
  <c r="U14" i="4"/>
  <c r="T14" i="4"/>
  <c r="S14" i="4"/>
  <c r="R14" i="4"/>
  <c r="Q14" i="4"/>
  <c r="P14" i="4"/>
  <c r="N14" i="4" s="1"/>
  <c r="O14" i="4"/>
  <c r="M14" i="4"/>
  <c r="L14" i="4"/>
  <c r="K14" i="4"/>
  <c r="J14" i="4"/>
  <c r="I14" i="4"/>
  <c r="H14" i="4"/>
  <c r="G14" i="4"/>
  <c r="F14" i="4"/>
  <c r="E14" i="4"/>
  <c r="D14" i="4"/>
  <c r="C14" i="4"/>
  <c r="B14" i="4"/>
  <c r="A14" i="4"/>
  <c r="V13" i="4"/>
  <c r="U13" i="4"/>
  <c r="T13" i="4"/>
  <c r="S13" i="4"/>
  <c r="Q13" i="4" s="1"/>
  <c r="R13" i="4"/>
  <c r="P13" i="4"/>
  <c r="N13" i="4" s="1"/>
  <c r="O13" i="4"/>
  <c r="M13" i="4"/>
  <c r="L13" i="4"/>
  <c r="K13" i="4"/>
  <c r="J13" i="4"/>
  <c r="I13" i="4"/>
  <c r="H13" i="4"/>
  <c r="G13" i="4"/>
  <c r="F13" i="4"/>
  <c r="E13" i="4"/>
  <c r="D13" i="4"/>
  <c r="C13" i="4"/>
  <c r="B13" i="4" s="1"/>
  <c r="A13" i="4"/>
  <c r="K28" i="4" s="1"/>
  <c r="V12" i="4"/>
  <c r="T12" i="4" s="1"/>
  <c r="U12" i="4"/>
  <c r="S12" i="4"/>
  <c r="Q12" i="4" s="1"/>
  <c r="R12" i="4"/>
  <c r="P12" i="4"/>
  <c r="O12" i="4"/>
  <c r="N12" i="4"/>
  <c r="M12" i="4"/>
  <c r="L12" i="4"/>
  <c r="K12" i="4"/>
  <c r="J12" i="4"/>
  <c r="I12" i="4"/>
  <c r="H12" i="4" s="1"/>
  <c r="G12" i="4"/>
  <c r="F12" i="4"/>
  <c r="E12" i="4" s="1"/>
  <c r="D12" i="4"/>
  <c r="C12" i="4"/>
  <c r="W12" i="4" s="1"/>
  <c r="B12" i="4"/>
  <c r="A12" i="4"/>
  <c r="K26" i="4" s="1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 s="1"/>
  <c r="G11" i="4"/>
  <c r="F11" i="4"/>
  <c r="E11" i="4"/>
  <c r="D11" i="4"/>
  <c r="C11" i="4"/>
  <c r="B11" i="4"/>
  <c r="A11" i="4"/>
  <c r="Y10" i="4"/>
  <c r="V10" i="4"/>
  <c r="U10" i="4"/>
  <c r="T10" i="4"/>
  <c r="S10" i="4"/>
  <c r="R10" i="4"/>
  <c r="Q10" i="4"/>
  <c r="P10" i="4"/>
  <c r="O10" i="4"/>
  <c r="N10" i="4"/>
  <c r="M10" i="4"/>
  <c r="L10" i="4"/>
  <c r="K10" i="4" s="1"/>
  <c r="J10" i="4"/>
  <c r="I10" i="4"/>
  <c r="H10" i="4"/>
  <c r="G10" i="4"/>
  <c r="F10" i="4"/>
  <c r="W10" i="4" s="1"/>
  <c r="E10" i="4"/>
  <c r="D10" i="4"/>
  <c r="B10" i="4" s="1"/>
  <c r="C10" i="4"/>
  <c r="A10" i="4"/>
  <c r="V9" i="4"/>
  <c r="U9" i="4"/>
  <c r="T9" i="4"/>
  <c r="S9" i="4"/>
  <c r="R9" i="4"/>
  <c r="Q9" i="4" s="1"/>
  <c r="P9" i="4"/>
  <c r="O9" i="4"/>
  <c r="N9" i="4" s="1"/>
  <c r="M9" i="4"/>
  <c r="L9" i="4"/>
  <c r="K9" i="4"/>
  <c r="J9" i="4"/>
  <c r="I9" i="4"/>
  <c r="G9" i="4"/>
  <c r="E9" i="4" s="1"/>
  <c r="F9" i="4"/>
  <c r="D9" i="4"/>
  <c r="C9" i="4"/>
  <c r="W9" i="4" s="1"/>
  <c r="B9" i="4"/>
  <c r="A9" i="4"/>
  <c r="V8" i="4"/>
  <c r="U8" i="4"/>
  <c r="T8" i="4"/>
  <c r="S8" i="4"/>
  <c r="R8" i="4"/>
  <c r="Q8" i="4" s="1"/>
  <c r="P8" i="4"/>
  <c r="O8" i="4"/>
  <c r="N8" i="4"/>
  <c r="M8" i="4"/>
  <c r="L8" i="4"/>
  <c r="K8" i="4"/>
  <c r="J8" i="4"/>
  <c r="H8" i="4" s="1"/>
  <c r="I8" i="4"/>
  <c r="G8" i="4"/>
  <c r="E8" i="4" s="1"/>
  <c r="F8" i="4"/>
  <c r="D8" i="4"/>
  <c r="C8" i="4"/>
  <c r="B8" i="4"/>
  <c r="A8" i="4"/>
  <c r="T4" i="4"/>
  <c r="K4" i="4"/>
  <c r="N3" i="4"/>
  <c r="K55" i="3"/>
  <c r="K54" i="3"/>
  <c r="B54" i="3"/>
  <c r="K52" i="3"/>
  <c r="B52" i="3"/>
  <c r="K51" i="3"/>
  <c r="K48" i="3"/>
  <c r="B48" i="3"/>
  <c r="K46" i="3"/>
  <c r="B46" i="3"/>
  <c r="K45" i="3"/>
  <c r="B43" i="3"/>
  <c r="K42" i="3"/>
  <c r="B42" i="3"/>
  <c r="K41" i="3"/>
  <c r="B41" i="3"/>
  <c r="K39" i="3"/>
  <c r="B39" i="3"/>
  <c r="A38" i="3"/>
  <c r="K36" i="3"/>
  <c r="B36" i="3"/>
  <c r="K35" i="3"/>
  <c r="B34" i="3"/>
  <c r="K33" i="3"/>
  <c r="B33" i="3"/>
  <c r="K31" i="3"/>
  <c r="B30" i="3"/>
  <c r="K29" i="3"/>
  <c r="B29" i="3"/>
  <c r="K27" i="3"/>
  <c r="B27" i="3"/>
  <c r="K24" i="3"/>
  <c r="B24" i="3"/>
  <c r="K23" i="3"/>
  <c r="B23" i="3"/>
  <c r="K22" i="3"/>
  <c r="B21" i="3"/>
  <c r="A19" i="3"/>
  <c r="V17" i="3"/>
  <c r="U17" i="3"/>
  <c r="T17" i="3" s="1"/>
  <c r="S17" i="3"/>
  <c r="R17" i="3"/>
  <c r="Q17" i="3" s="1"/>
  <c r="P17" i="3"/>
  <c r="O17" i="3"/>
  <c r="N17" i="3"/>
  <c r="M17" i="3"/>
  <c r="L17" i="3"/>
  <c r="K17" i="3" s="1"/>
  <c r="J17" i="3"/>
  <c r="H17" i="3" s="1"/>
  <c r="I17" i="3"/>
  <c r="G17" i="3"/>
  <c r="F17" i="3"/>
  <c r="E17" i="3"/>
  <c r="D17" i="3"/>
  <c r="C17" i="3"/>
  <c r="B17" i="3" s="1"/>
  <c r="A17" i="3"/>
  <c r="W16" i="3"/>
  <c r="V16" i="3"/>
  <c r="U16" i="3"/>
  <c r="S16" i="3"/>
  <c r="R16" i="3"/>
  <c r="Q16" i="3"/>
  <c r="P16" i="3"/>
  <c r="O16" i="3"/>
  <c r="N16" i="3"/>
  <c r="M16" i="3"/>
  <c r="L16" i="3"/>
  <c r="J16" i="3"/>
  <c r="I16" i="3"/>
  <c r="H16" i="3"/>
  <c r="G16" i="3"/>
  <c r="F16" i="3"/>
  <c r="E16" i="3"/>
  <c r="D16" i="3"/>
  <c r="C16" i="3"/>
  <c r="B16" i="3"/>
  <c r="A16" i="3"/>
  <c r="V15" i="3"/>
  <c r="U15" i="3"/>
  <c r="T15" i="3" s="1"/>
  <c r="S15" i="3"/>
  <c r="R15" i="3"/>
  <c r="Q15" i="3"/>
  <c r="P15" i="3"/>
  <c r="N15" i="3" s="1"/>
  <c r="O15" i="3"/>
  <c r="M15" i="3"/>
  <c r="L15" i="3"/>
  <c r="K15" i="3" s="1"/>
  <c r="J15" i="3"/>
  <c r="I15" i="3"/>
  <c r="H15" i="3"/>
  <c r="G15" i="3"/>
  <c r="F15" i="3"/>
  <c r="E15" i="3"/>
  <c r="D15" i="3"/>
  <c r="B15" i="3" s="1"/>
  <c r="C15" i="3"/>
  <c r="A15" i="3"/>
  <c r="V14" i="3"/>
  <c r="U14" i="3"/>
  <c r="S14" i="3"/>
  <c r="Q14" i="3" s="1"/>
  <c r="R14" i="3"/>
  <c r="P14" i="3"/>
  <c r="O14" i="3"/>
  <c r="N14" i="3"/>
  <c r="M14" i="3"/>
  <c r="L14" i="3"/>
  <c r="K14" i="3" s="1"/>
  <c r="J14" i="3"/>
  <c r="I14" i="3"/>
  <c r="H14" i="3"/>
  <c r="G14" i="3"/>
  <c r="F14" i="3"/>
  <c r="E14" i="3"/>
  <c r="D14" i="3"/>
  <c r="C14" i="3"/>
  <c r="A14" i="3"/>
  <c r="K44" i="3" s="1"/>
  <c r="V13" i="3"/>
  <c r="T13" i="3" s="1"/>
  <c r="U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X13" i="3" s="1"/>
  <c r="F13" i="3"/>
  <c r="E13" i="3" s="1"/>
  <c r="D13" i="3"/>
  <c r="C13" i="3"/>
  <c r="B13" i="3"/>
  <c r="A13" i="3"/>
  <c r="B55" i="3" s="1"/>
  <c r="V12" i="3"/>
  <c r="U12" i="3"/>
  <c r="T12" i="3" s="1"/>
  <c r="S12" i="3"/>
  <c r="R12" i="3"/>
  <c r="Q12" i="3"/>
  <c r="P12" i="3"/>
  <c r="O12" i="3"/>
  <c r="N12" i="3"/>
  <c r="M12" i="3"/>
  <c r="K12" i="3" s="1"/>
  <c r="L12" i="3"/>
  <c r="J12" i="3"/>
  <c r="I12" i="3"/>
  <c r="H12" i="3" s="1"/>
  <c r="G12" i="3"/>
  <c r="F12" i="3"/>
  <c r="E12" i="3"/>
  <c r="D12" i="3"/>
  <c r="C12" i="3"/>
  <c r="A12" i="3"/>
  <c r="V11" i="3"/>
  <c r="U11" i="3"/>
  <c r="T11" i="3" s="1"/>
  <c r="S11" i="3"/>
  <c r="R11" i="3"/>
  <c r="Q11" i="3"/>
  <c r="P11" i="3"/>
  <c r="O11" i="3"/>
  <c r="N11" i="3"/>
  <c r="M11" i="3"/>
  <c r="L11" i="3"/>
  <c r="J11" i="3"/>
  <c r="I11" i="3"/>
  <c r="H11" i="3"/>
  <c r="G11" i="3"/>
  <c r="F11" i="3"/>
  <c r="E11" i="3"/>
  <c r="D11" i="3"/>
  <c r="C11" i="3"/>
  <c r="A11" i="3"/>
  <c r="K32" i="3" s="1"/>
  <c r="V10" i="3"/>
  <c r="U10" i="3"/>
  <c r="T10" i="3"/>
  <c r="S10" i="3"/>
  <c r="R10" i="3"/>
  <c r="Q10" i="3"/>
  <c r="P10" i="3"/>
  <c r="O10" i="3"/>
  <c r="N10" i="3" s="1"/>
  <c r="M10" i="3"/>
  <c r="L10" i="3"/>
  <c r="K10" i="3"/>
  <c r="J10" i="3"/>
  <c r="I10" i="3"/>
  <c r="H10" i="3"/>
  <c r="G10" i="3"/>
  <c r="E10" i="3" s="1"/>
  <c r="F10" i="3"/>
  <c r="D10" i="3"/>
  <c r="B10" i="3" s="1"/>
  <c r="C10" i="3"/>
  <c r="A10" i="3"/>
  <c r="V9" i="3"/>
  <c r="U9" i="3"/>
  <c r="T9" i="3" s="1"/>
  <c r="S9" i="3"/>
  <c r="R9" i="3"/>
  <c r="Q9" i="3" s="1"/>
  <c r="P9" i="3"/>
  <c r="O9" i="3"/>
  <c r="N9" i="3"/>
  <c r="M9" i="3"/>
  <c r="L9" i="3"/>
  <c r="K9" i="3" s="1"/>
  <c r="J9" i="3"/>
  <c r="H9" i="3" s="1"/>
  <c r="I9" i="3"/>
  <c r="G9" i="3"/>
  <c r="F9" i="3"/>
  <c r="E9" i="3"/>
  <c r="D9" i="3"/>
  <c r="C9" i="3"/>
  <c r="B9" i="3" s="1"/>
  <c r="A9" i="3"/>
  <c r="V8" i="3"/>
  <c r="U8" i="3"/>
  <c r="T8" i="3" s="1"/>
  <c r="S8" i="3"/>
  <c r="R8" i="3"/>
  <c r="Q8" i="3"/>
  <c r="P8" i="3"/>
  <c r="O8" i="3"/>
  <c r="N8" i="3"/>
  <c r="M8" i="3"/>
  <c r="L8" i="3"/>
  <c r="J8" i="3"/>
  <c r="I8" i="3"/>
  <c r="H8" i="3"/>
  <c r="G8" i="3"/>
  <c r="F8" i="3"/>
  <c r="E8" i="3"/>
  <c r="D8" i="3"/>
  <c r="C8" i="3"/>
  <c r="B8" i="3"/>
  <c r="A8" i="3"/>
  <c r="B35" i="3" s="1"/>
  <c r="T4" i="3"/>
  <c r="K4" i="3"/>
  <c r="N3" i="3"/>
  <c r="K55" i="2"/>
  <c r="B54" i="2"/>
  <c r="K53" i="2"/>
  <c r="K51" i="2"/>
  <c r="B50" i="2"/>
  <c r="K49" i="2"/>
  <c r="B49" i="2"/>
  <c r="K48" i="2"/>
  <c r="K47" i="2"/>
  <c r="B45" i="2"/>
  <c r="K44" i="2"/>
  <c r="B44" i="2"/>
  <c r="K43" i="2"/>
  <c r="B40" i="2"/>
  <c r="K39" i="2"/>
  <c r="A38" i="2"/>
  <c r="K37" i="2"/>
  <c r="K35" i="2"/>
  <c r="B35" i="2"/>
  <c r="B33" i="2"/>
  <c r="K32" i="2"/>
  <c r="K29" i="2"/>
  <c r="K28" i="2"/>
  <c r="B28" i="2"/>
  <c r="K27" i="2"/>
  <c r="K24" i="2"/>
  <c r="B24" i="2"/>
  <c r="K23" i="2"/>
  <c r="B23" i="2"/>
  <c r="K21" i="2"/>
  <c r="A19" i="2"/>
  <c r="W17" i="2"/>
  <c r="V17" i="2"/>
  <c r="T17" i="2" s="1"/>
  <c r="U17" i="2"/>
  <c r="S17" i="2"/>
  <c r="R17" i="2"/>
  <c r="Q17" i="2" s="1"/>
  <c r="P17" i="2"/>
  <c r="O17" i="2"/>
  <c r="N17" i="2"/>
  <c r="M17" i="2"/>
  <c r="K17" i="2" s="1"/>
  <c r="L17" i="2"/>
  <c r="J17" i="2"/>
  <c r="I17" i="2"/>
  <c r="H17" i="2"/>
  <c r="G17" i="2"/>
  <c r="F17" i="2"/>
  <c r="E17" i="2"/>
  <c r="D17" i="2"/>
  <c r="C17" i="2"/>
  <c r="B17" i="2" s="1"/>
  <c r="A17" i="2"/>
  <c r="B26" i="2" s="1"/>
  <c r="V16" i="2"/>
  <c r="U16" i="2"/>
  <c r="T16" i="2" s="1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X16" i="2" s="1"/>
  <c r="F16" i="2"/>
  <c r="E16" i="2" s="1"/>
  <c r="Y16" i="2" s="1"/>
  <c r="D16" i="2"/>
  <c r="C16" i="2"/>
  <c r="B16" i="2"/>
  <c r="A16" i="2"/>
  <c r="K36" i="2" s="1"/>
  <c r="V15" i="2"/>
  <c r="T15" i="2" s="1"/>
  <c r="U15" i="2"/>
  <c r="S15" i="2"/>
  <c r="R15" i="2"/>
  <c r="Q15" i="2"/>
  <c r="P15" i="2"/>
  <c r="O15" i="2"/>
  <c r="N15" i="2"/>
  <c r="M15" i="2"/>
  <c r="L15" i="2"/>
  <c r="K15" i="2"/>
  <c r="J15" i="2"/>
  <c r="I15" i="2"/>
  <c r="H15" i="2" s="1"/>
  <c r="G15" i="2"/>
  <c r="F15" i="2"/>
  <c r="E15" i="2"/>
  <c r="Y15" i="2" s="1"/>
  <c r="D15" i="2"/>
  <c r="C15" i="2"/>
  <c r="B15" i="2"/>
  <c r="A15" i="2"/>
  <c r="K54" i="2" s="1"/>
  <c r="X14" i="2"/>
  <c r="W14" i="2"/>
  <c r="Z14" i="2" s="1"/>
  <c r="V14" i="2"/>
  <c r="T14" i="2" s="1"/>
  <c r="U14" i="2"/>
  <c r="S14" i="2"/>
  <c r="R14" i="2"/>
  <c r="Q14" i="2"/>
  <c r="P14" i="2"/>
  <c r="O14" i="2"/>
  <c r="N14" i="2"/>
  <c r="M14" i="2"/>
  <c r="L14" i="2"/>
  <c r="K14" i="2" s="1"/>
  <c r="J14" i="2"/>
  <c r="I14" i="2"/>
  <c r="H14" i="2"/>
  <c r="G14" i="2"/>
  <c r="F14" i="2"/>
  <c r="E14" i="2"/>
  <c r="Y14" i="2" s="1"/>
  <c r="D14" i="2"/>
  <c r="C14" i="2"/>
  <c r="B14" i="2" s="1"/>
  <c r="A14" i="2"/>
  <c r="K46" i="2" s="1"/>
  <c r="V13" i="2"/>
  <c r="U13" i="2"/>
  <c r="T13" i="2"/>
  <c r="S13" i="2"/>
  <c r="R13" i="2"/>
  <c r="Q13" i="2"/>
  <c r="P13" i="2"/>
  <c r="O13" i="2"/>
  <c r="N13" i="2" s="1"/>
  <c r="M13" i="2"/>
  <c r="L13" i="2"/>
  <c r="K13" i="2"/>
  <c r="J13" i="2"/>
  <c r="I13" i="2"/>
  <c r="H13" i="2"/>
  <c r="G13" i="2"/>
  <c r="X13" i="2" s="1"/>
  <c r="F13" i="2"/>
  <c r="E13" i="2" s="1"/>
  <c r="Y13" i="2" s="1"/>
  <c r="D13" i="2"/>
  <c r="C13" i="2"/>
  <c r="B13" i="2"/>
  <c r="A13" i="2"/>
  <c r="K30" i="2" s="1"/>
  <c r="W12" i="2"/>
  <c r="V12" i="2"/>
  <c r="T12" i="2" s="1"/>
  <c r="U12" i="2"/>
  <c r="S12" i="2"/>
  <c r="R12" i="2"/>
  <c r="Q12" i="2" s="1"/>
  <c r="P12" i="2"/>
  <c r="O12" i="2"/>
  <c r="N12" i="2"/>
  <c r="M12" i="2"/>
  <c r="K12" i="2" s="1"/>
  <c r="L12" i="2"/>
  <c r="J12" i="2"/>
  <c r="I12" i="2"/>
  <c r="H12" i="2" s="1"/>
  <c r="G12" i="2"/>
  <c r="F12" i="2"/>
  <c r="E12" i="2"/>
  <c r="D12" i="2"/>
  <c r="C12" i="2"/>
  <c r="A12" i="2"/>
  <c r="B55" i="2" s="1"/>
  <c r="W11" i="2"/>
  <c r="V11" i="2"/>
  <c r="U11" i="2"/>
  <c r="S11" i="2"/>
  <c r="R11" i="2"/>
  <c r="Q11" i="2"/>
  <c r="P11" i="2"/>
  <c r="O11" i="2"/>
  <c r="N11" i="2"/>
  <c r="M11" i="2"/>
  <c r="X11" i="2" s="1"/>
  <c r="L11" i="2"/>
  <c r="J11" i="2"/>
  <c r="I11" i="2"/>
  <c r="H11" i="2"/>
  <c r="G11" i="2"/>
  <c r="F11" i="2"/>
  <c r="E11" i="2"/>
  <c r="D11" i="2"/>
  <c r="C11" i="2"/>
  <c r="B11" i="2"/>
  <c r="A11" i="2"/>
  <c r="K42" i="2" s="1"/>
  <c r="V10" i="2"/>
  <c r="U10" i="2"/>
  <c r="T10" i="2"/>
  <c r="S10" i="2"/>
  <c r="R10" i="2"/>
  <c r="Q10" i="2"/>
  <c r="P10" i="2"/>
  <c r="O10" i="2"/>
  <c r="N10" i="2" s="1"/>
  <c r="M10" i="2"/>
  <c r="K10" i="2" s="1"/>
  <c r="L10" i="2"/>
  <c r="J10" i="2"/>
  <c r="I10" i="2"/>
  <c r="H10" i="2"/>
  <c r="G10" i="2"/>
  <c r="F10" i="2"/>
  <c r="E10" i="2"/>
  <c r="Y10" i="2" s="1"/>
  <c r="D10" i="2"/>
  <c r="C10" i="2"/>
  <c r="B10" i="2"/>
  <c r="A10" i="2"/>
  <c r="K25" i="2" s="1"/>
  <c r="W9" i="2"/>
  <c r="V9" i="2"/>
  <c r="T9" i="2" s="1"/>
  <c r="U9" i="2"/>
  <c r="S9" i="2"/>
  <c r="R9" i="2"/>
  <c r="Q9" i="2" s="1"/>
  <c r="P9" i="2"/>
  <c r="O9" i="2"/>
  <c r="N9" i="2"/>
  <c r="M9" i="2"/>
  <c r="K9" i="2" s="1"/>
  <c r="L9" i="2"/>
  <c r="J9" i="2"/>
  <c r="I9" i="2"/>
  <c r="H9" i="2"/>
  <c r="G9" i="2"/>
  <c r="X9" i="2" s="1"/>
  <c r="F9" i="2"/>
  <c r="D9" i="2"/>
  <c r="C9" i="2"/>
  <c r="B9" i="2"/>
  <c r="A9" i="2"/>
  <c r="K52" i="2" s="1"/>
  <c r="V8" i="2"/>
  <c r="U8" i="2"/>
  <c r="T8" i="2"/>
  <c r="S8" i="2"/>
  <c r="R8" i="2"/>
  <c r="Q8" i="2"/>
  <c r="P8" i="2"/>
  <c r="N8" i="2" s="1"/>
  <c r="Y8" i="2" s="1"/>
  <c r="O8" i="2"/>
  <c r="M8" i="2"/>
  <c r="L8" i="2"/>
  <c r="K8" i="2"/>
  <c r="J8" i="2"/>
  <c r="X8" i="2" s="1"/>
  <c r="I8" i="2"/>
  <c r="H8" i="2"/>
  <c r="G8" i="2"/>
  <c r="F8" i="2"/>
  <c r="E8" i="2"/>
  <c r="D8" i="2"/>
  <c r="C8" i="2"/>
  <c r="B8" i="2"/>
  <c r="A8" i="2"/>
  <c r="T4" i="2"/>
  <c r="K4" i="2"/>
  <c r="N3" i="2"/>
  <c r="Z9" i="6" l="1"/>
  <c r="X12" i="3"/>
  <c r="B12" i="3"/>
  <c r="Y12" i="3" s="1"/>
  <c r="K16" i="3"/>
  <c r="X16" i="3"/>
  <c r="K24" i="4"/>
  <c r="B54" i="4"/>
  <c r="B22" i="4"/>
  <c r="K47" i="4"/>
  <c r="K51" i="4"/>
  <c r="B26" i="4"/>
  <c r="Y11" i="2"/>
  <c r="K8" i="3"/>
  <c r="Y8" i="3" s="1"/>
  <c r="X8" i="3"/>
  <c r="X14" i="3"/>
  <c r="B45" i="4"/>
  <c r="K52" i="4"/>
  <c r="K43" i="4"/>
  <c r="B47" i="4"/>
  <c r="B35" i="4"/>
  <c r="K31" i="4"/>
  <c r="Y17" i="4"/>
  <c r="K50" i="6"/>
  <c r="K53" i="6"/>
  <c r="K49" i="6"/>
  <c r="K36" i="6"/>
  <c r="B45" i="6"/>
  <c r="W11" i="7"/>
  <c r="Z11" i="7" s="1"/>
  <c r="W8" i="3"/>
  <c r="Z8" i="3" s="1"/>
  <c r="Y9" i="4"/>
  <c r="T12" i="5"/>
  <c r="W12" i="5"/>
  <c r="W14" i="5"/>
  <c r="Z14" i="5" s="1"/>
  <c r="B55" i="6"/>
  <c r="B51" i="6"/>
  <c r="K30" i="6"/>
  <c r="B52" i="6"/>
  <c r="B26" i="6"/>
  <c r="K43" i="6"/>
  <c r="W17" i="3"/>
  <c r="Y11" i="4"/>
  <c r="N11" i="15"/>
  <c r="W11" i="15"/>
  <c r="Z11" i="15" s="1"/>
  <c r="X17" i="3"/>
  <c r="W10" i="3"/>
  <c r="Z10" i="3" s="1"/>
  <c r="K49" i="4"/>
  <c r="W16" i="5"/>
  <c r="Z16" i="5" s="1"/>
  <c r="B16" i="5"/>
  <c r="X10" i="3"/>
  <c r="W14" i="3"/>
  <c r="Z16" i="3"/>
  <c r="Y12" i="4"/>
  <c r="B53" i="4"/>
  <c r="K32" i="4"/>
  <c r="K44" i="4"/>
  <c r="K37" i="4"/>
  <c r="K21" i="4"/>
  <c r="K46" i="4"/>
  <c r="B50" i="4"/>
  <c r="X12" i="5"/>
  <c r="H12" i="5"/>
  <c r="Y12" i="5" s="1"/>
  <c r="K41" i="6"/>
  <c r="B54" i="6"/>
  <c r="K46" i="6"/>
  <c r="K33" i="6"/>
  <c r="B39" i="6"/>
  <c r="K31" i="6"/>
  <c r="Y14" i="6"/>
  <c r="K24" i="6"/>
  <c r="K53" i="8"/>
  <c r="K36" i="8"/>
  <c r="B45" i="8"/>
  <c r="K49" i="8"/>
  <c r="K24" i="8"/>
  <c r="B41" i="8"/>
  <c r="K50" i="8"/>
  <c r="X16" i="9"/>
  <c r="B37" i="2"/>
  <c r="B27" i="2"/>
  <c r="B31" i="2"/>
  <c r="B20" i="2"/>
  <c r="B29" i="2"/>
  <c r="K41" i="2"/>
  <c r="W13" i="2"/>
  <c r="Z13" i="2" s="1"/>
  <c r="B49" i="4"/>
  <c r="B28" i="4"/>
  <c r="B33" i="4"/>
  <c r="K42" i="4"/>
  <c r="K35" i="4"/>
  <c r="B21" i="4"/>
  <c r="Y14" i="4"/>
  <c r="B10" i="5"/>
  <c r="Y10" i="5" s="1"/>
  <c r="W10" i="5"/>
  <c r="Z10" i="5" s="1"/>
  <c r="K26" i="6"/>
  <c r="B33" i="6"/>
  <c r="B20" i="6"/>
  <c r="Y11" i="6"/>
  <c r="Y16" i="6"/>
  <c r="B43" i="7"/>
  <c r="K46" i="7"/>
  <c r="K31" i="7"/>
  <c r="K41" i="7"/>
  <c r="K33" i="7"/>
  <c r="W15" i="7"/>
  <c r="Z15" i="7" s="1"/>
  <c r="Y17" i="7"/>
  <c r="Y11" i="8"/>
  <c r="Q12" i="8"/>
  <c r="W12" i="8"/>
  <c r="Z12" i="8" s="1"/>
  <c r="Y17" i="3"/>
  <c r="W8" i="5"/>
  <c r="B8" i="5"/>
  <c r="Y8" i="5" s="1"/>
  <c r="Y8" i="6"/>
  <c r="B49" i="7"/>
  <c r="B44" i="7"/>
  <c r="B23" i="7"/>
  <c r="K51" i="7"/>
  <c r="K27" i="7"/>
  <c r="B34" i="7"/>
  <c r="E12" i="9"/>
  <c r="W12" i="9"/>
  <c r="Z12" i="9" s="1"/>
  <c r="Q15" i="10"/>
  <c r="X15" i="10"/>
  <c r="Y11" i="15"/>
  <c r="B55" i="15"/>
  <c r="B51" i="15"/>
  <c r="K40" i="15"/>
  <c r="B26" i="15"/>
  <c r="K30" i="15"/>
  <c r="K43" i="15"/>
  <c r="B52" i="15"/>
  <c r="B11" i="3"/>
  <c r="Y11" i="3" s="1"/>
  <c r="X11" i="3"/>
  <c r="X14" i="6"/>
  <c r="Z14" i="6" s="1"/>
  <c r="X17" i="6"/>
  <c r="E17" i="6"/>
  <c r="Y17" i="6" s="1"/>
  <c r="B41" i="6"/>
  <c r="Q16" i="7"/>
  <c r="W16" i="7"/>
  <c r="B39" i="7"/>
  <c r="B34" i="8"/>
  <c r="B49" i="8"/>
  <c r="K27" i="8"/>
  <c r="K51" i="8"/>
  <c r="K20" i="8"/>
  <c r="B23" i="8"/>
  <c r="B10" i="10"/>
  <c r="Y10" i="10" s="1"/>
  <c r="X10" i="10"/>
  <c r="Z10" i="10" s="1"/>
  <c r="E9" i="2"/>
  <c r="Y9" i="5"/>
  <c r="X17" i="5"/>
  <c r="B43" i="6"/>
  <c r="K25" i="7"/>
  <c r="B27" i="7"/>
  <c r="B50" i="7"/>
  <c r="B22" i="7"/>
  <c r="K39" i="7"/>
  <c r="B48" i="7"/>
  <c r="K52" i="7"/>
  <c r="Y8" i="8"/>
  <c r="K52" i="8"/>
  <c r="K39" i="8"/>
  <c r="B48" i="8"/>
  <c r="B22" i="8"/>
  <c r="K25" i="8"/>
  <c r="B50" i="8"/>
  <c r="E14" i="8"/>
  <c r="Y14" i="8" s="1"/>
  <c r="K20" i="4"/>
  <c r="B52" i="4"/>
  <c r="B48" i="4"/>
  <c r="B42" i="4"/>
  <c r="W9" i="5"/>
  <c r="Z9" i="5" s="1"/>
  <c r="K44" i="6"/>
  <c r="K48" i="6"/>
  <c r="B53" i="6"/>
  <c r="B42" i="6"/>
  <c r="B31" i="6"/>
  <c r="K35" i="6"/>
  <c r="K21" i="6"/>
  <c r="K32" i="7"/>
  <c r="B21" i="7"/>
  <c r="K54" i="7"/>
  <c r="B25" i="7"/>
  <c r="X15" i="7"/>
  <c r="E15" i="7"/>
  <c r="K23" i="7"/>
  <c r="W16" i="9"/>
  <c r="Z16" i="9" s="1"/>
  <c r="B16" i="9"/>
  <c r="Y16" i="9" s="1"/>
  <c r="B9" i="10"/>
  <c r="Y9" i="10" s="1"/>
  <c r="W9" i="10"/>
  <c r="Z9" i="10" s="1"/>
  <c r="H13" i="10"/>
  <c r="X13" i="10"/>
  <c r="Y16" i="15"/>
  <c r="Z11" i="2"/>
  <c r="Z10" i="4"/>
  <c r="B40" i="4"/>
  <c r="Y14" i="5"/>
  <c r="X16" i="5"/>
  <c r="K54" i="6"/>
  <c r="K45" i="6"/>
  <c r="K32" i="6"/>
  <c r="K23" i="6"/>
  <c r="B21" i="6"/>
  <c r="B25" i="6"/>
  <c r="H9" i="7"/>
  <c r="Y9" i="7" s="1"/>
  <c r="W9" i="7"/>
  <c r="K40" i="10"/>
  <c r="B26" i="10"/>
  <c r="B51" i="10"/>
  <c r="B52" i="10"/>
  <c r="K43" i="10"/>
  <c r="B55" i="10"/>
  <c r="X17" i="2"/>
  <c r="Z17" i="2" s="1"/>
  <c r="K50" i="4"/>
  <c r="K45" i="7"/>
  <c r="B54" i="9"/>
  <c r="K33" i="9"/>
  <c r="B43" i="9"/>
  <c r="K46" i="9"/>
  <c r="K31" i="9"/>
  <c r="B39" i="9"/>
  <c r="X14" i="11"/>
  <c r="B14" i="11"/>
  <c r="Y14" i="11" s="1"/>
  <c r="X10" i="2"/>
  <c r="Y13" i="6"/>
  <c r="W13" i="7"/>
  <c r="Z13" i="7" s="1"/>
  <c r="K20" i="11"/>
  <c r="B44" i="11"/>
  <c r="K51" i="11"/>
  <c r="B34" i="11"/>
  <c r="B49" i="11"/>
  <c r="B23" i="11"/>
  <c r="K27" i="11"/>
  <c r="W8" i="2"/>
  <c r="Z8" i="2" s="1"/>
  <c r="W16" i="2"/>
  <c r="Z16" i="2" s="1"/>
  <c r="Y9" i="3"/>
  <c r="W9" i="3"/>
  <c r="Z9" i="3" s="1"/>
  <c r="Y15" i="3"/>
  <c r="X15" i="3"/>
  <c r="X9" i="4"/>
  <c r="Z9" i="4" s="1"/>
  <c r="X14" i="4"/>
  <c r="K34" i="4"/>
  <c r="K54" i="4"/>
  <c r="X8" i="5"/>
  <c r="X11" i="6"/>
  <c r="Z11" i="6" s="1"/>
  <c r="X16" i="6"/>
  <c r="B29" i="6"/>
  <c r="K40" i="6"/>
  <c r="E8" i="7"/>
  <c r="Y8" i="7" s="1"/>
  <c r="W8" i="7"/>
  <c r="Z8" i="7" s="1"/>
  <c r="H10" i="7"/>
  <c r="W10" i="7"/>
  <c r="Z10" i="7" s="1"/>
  <c r="Y15" i="7"/>
  <c r="B14" i="10"/>
  <c r="W14" i="10"/>
  <c r="X17" i="10"/>
  <c r="Y10" i="11"/>
  <c r="X12" i="11"/>
  <c r="Z12" i="11" s="1"/>
  <c r="B12" i="11"/>
  <c r="Y12" i="11" s="1"/>
  <c r="W15" i="11"/>
  <c r="B15" i="11"/>
  <c r="X11" i="14"/>
  <c r="Z9" i="2"/>
  <c r="X12" i="2"/>
  <c r="Z12" i="2" s="1"/>
  <c r="B12" i="2"/>
  <c r="Y12" i="2" s="1"/>
  <c r="X9" i="3"/>
  <c r="W11" i="3"/>
  <c r="Y13" i="3"/>
  <c r="W13" i="3"/>
  <c r="Z13" i="3" s="1"/>
  <c r="B41" i="4"/>
  <c r="K25" i="4"/>
  <c r="B51" i="4"/>
  <c r="X12" i="4"/>
  <c r="Z12" i="4" s="1"/>
  <c r="X15" i="4"/>
  <c r="E15" i="4"/>
  <c r="Y15" i="4" s="1"/>
  <c r="K29" i="4"/>
  <c r="B55" i="4"/>
  <c r="B15" i="5"/>
  <c r="Y15" i="5" s="1"/>
  <c r="X15" i="5"/>
  <c r="W17" i="5"/>
  <c r="X8" i="6"/>
  <c r="K42" i="6"/>
  <c r="B36" i="6"/>
  <c r="B32" i="6"/>
  <c r="B40" i="6"/>
  <c r="B46" i="6"/>
  <c r="K29" i="6"/>
  <c r="K55" i="6"/>
  <c r="B44" i="8"/>
  <c r="W11" i="9"/>
  <c r="Z11" i="9" s="1"/>
  <c r="H11" i="9"/>
  <c r="K41" i="9"/>
  <c r="W16" i="4"/>
  <c r="B30" i="4"/>
  <c r="B46" i="4"/>
  <c r="K55" i="4"/>
  <c r="W11" i="5"/>
  <c r="Z11" i="5" s="1"/>
  <c r="B11" i="5"/>
  <c r="Y11" i="5" s="1"/>
  <c r="X9" i="6"/>
  <c r="E9" i="6"/>
  <c r="Y9" i="6" s="1"/>
  <c r="K33" i="2"/>
  <c r="Y10" i="3"/>
  <c r="T14" i="3"/>
  <c r="T16" i="3"/>
  <c r="Y16" i="3" s="1"/>
  <c r="W8" i="4"/>
  <c r="Z8" i="4" s="1"/>
  <c r="H9" i="4"/>
  <c r="X13" i="4"/>
  <c r="W15" i="4"/>
  <c r="Z15" i="4" s="1"/>
  <c r="B23" i="4"/>
  <c r="B39" i="4"/>
  <c r="X11" i="5"/>
  <c r="W15" i="5"/>
  <c r="Z15" i="5" s="1"/>
  <c r="K16" i="5"/>
  <c r="H9" i="6"/>
  <c r="W10" i="6"/>
  <c r="H11" i="6"/>
  <c r="X15" i="6"/>
  <c r="W17" i="6"/>
  <c r="K22" i="6"/>
  <c r="Y10" i="7"/>
  <c r="X14" i="7"/>
  <c r="K20" i="7"/>
  <c r="B13" i="8"/>
  <c r="B27" i="8"/>
  <c r="K32" i="9"/>
  <c r="K23" i="9"/>
  <c r="K54" i="9"/>
  <c r="K45" i="9"/>
  <c r="B30" i="9"/>
  <c r="B21" i="9"/>
  <c r="X15" i="9"/>
  <c r="K36" i="9"/>
  <c r="K49" i="9"/>
  <c r="K50" i="9"/>
  <c r="K24" i="9"/>
  <c r="K53" i="9"/>
  <c r="B45" i="9"/>
  <c r="Y8" i="4"/>
  <c r="W11" i="4"/>
  <c r="Y13" i="4"/>
  <c r="W13" i="6"/>
  <c r="W17" i="7"/>
  <c r="B10" i="8"/>
  <c r="Y10" i="8" s="1"/>
  <c r="W10" i="8"/>
  <c r="Z10" i="8" s="1"/>
  <c r="Y12" i="8"/>
  <c r="E10" i="14"/>
  <c r="X10" i="14"/>
  <c r="Y17" i="15"/>
  <c r="K45" i="2"/>
  <c r="X13" i="6"/>
  <c r="X10" i="8"/>
  <c r="W14" i="9"/>
  <c r="X11" i="10"/>
  <c r="H16" i="10"/>
  <c r="W16" i="10"/>
  <c r="Z16" i="10" s="1"/>
  <c r="B13" i="11"/>
  <c r="Y13" i="11" s="1"/>
  <c r="W13" i="11"/>
  <c r="Z13" i="11" s="1"/>
  <c r="B25" i="2"/>
  <c r="B36" i="2"/>
  <c r="B46" i="2"/>
  <c r="B49" i="3"/>
  <c r="B44" i="3"/>
  <c r="X16" i="4"/>
  <c r="B40" i="7"/>
  <c r="K34" i="7"/>
  <c r="B36" i="7"/>
  <c r="K42" i="7"/>
  <c r="K29" i="7"/>
  <c r="K30" i="7"/>
  <c r="B52" i="7"/>
  <c r="B26" i="7"/>
  <c r="B55" i="7"/>
  <c r="Y14" i="7"/>
  <c r="X16" i="7"/>
  <c r="Y17" i="8"/>
  <c r="W13" i="9"/>
  <c r="E13" i="9"/>
  <c r="Y13" i="9" s="1"/>
  <c r="W9" i="11"/>
  <c r="Z9" i="11" s="1"/>
  <c r="Y16" i="11"/>
  <c r="Y17" i="2"/>
  <c r="K31" i="2"/>
  <c r="K52" i="5"/>
  <c r="K31" i="5"/>
  <c r="K43" i="7"/>
  <c r="B51" i="7"/>
  <c r="Y9" i="8"/>
  <c r="W14" i="8"/>
  <c r="Z14" i="8" s="1"/>
  <c r="W15" i="8"/>
  <c r="Z15" i="8" s="1"/>
  <c r="W17" i="8"/>
  <c r="X9" i="9"/>
  <c r="W14" i="4"/>
  <c r="Y16" i="4"/>
  <c r="W8" i="6"/>
  <c r="Y10" i="6"/>
  <c r="Y15" i="6"/>
  <c r="W16" i="6"/>
  <c r="Z16" i="6" s="1"/>
  <c r="Z13" i="15"/>
  <c r="B47" i="2"/>
  <c r="B39" i="2"/>
  <c r="B51" i="2"/>
  <c r="B30" i="2"/>
  <c r="B43" i="2"/>
  <c r="K22" i="2"/>
  <c r="B34" i="2"/>
  <c r="K40" i="2"/>
  <c r="X11" i="4"/>
  <c r="Y9" i="11"/>
  <c r="Y12" i="14"/>
  <c r="Y9" i="2"/>
  <c r="B41" i="2"/>
  <c r="B52" i="2"/>
  <c r="B22" i="3"/>
  <c r="K25" i="3"/>
  <c r="B40" i="3"/>
  <c r="K34" i="3"/>
  <c r="K40" i="3"/>
  <c r="B26" i="3"/>
  <c r="K30" i="3"/>
  <c r="B50" i="3"/>
  <c r="X8" i="4"/>
  <c r="X10" i="6"/>
  <c r="B43" i="8"/>
  <c r="B54" i="8"/>
  <c r="K33" i="8"/>
  <c r="B39" i="8"/>
  <c r="K31" i="8"/>
  <c r="K46" i="8"/>
  <c r="X15" i="8"/>
  <c r="K42" i="10"/>
  <c r="B32" i="10"/>
  <c r="B40" i="10"/>
  <c r="K29" i="10"/>
  <c r="B36" i="10"/>
  <c r="Z11" i="11"/>
  <c r="X13" i="11"/>
  <c r="Y14" i="15"/>
  <c r="W10" i="2"/>
  <c r="W15" i="2"/>
  <c r="Z15" i="2" s="1"/>
  <c r="K20" i="2"/>
  <c r="K53" i="3"/>
  <c r="K49" i="3"/>
  <c r="B20" i="3"/>
  <c r="B25" i="3"/>
  <c r="B32" i="3"/>
  <c r="K43" i="3"/>
  <c r="K50" i="3"/>
  <c r="W13" i="4"/>
  <c r="Z13" i="4" s="1"/>
  <c r="B28" i="5"/>
  <c r="K35" i="5"/>
  <c r="K44" i="5"/>
  <c r="K23" i="5"/>
  <c r="K48" i="5"/>
  <c r="B32" i="5"/>
  <c r="K27" i="5"/>
  <c r="K24" i="5"/>
  <c r="W15" i="6"/>
  <c r="Z15" i="6" s="1"/>
  <c r="B30" i="8"/>
  <c r="B25" i="8"/>
  <c r="B21" i="8"/>
  <c r="K32" i="8"/>
  <c r="X14" i="9"/>
  <c r="W12" i="10"/>
  <c r="B12" i="10"/>
  <c r="Y12" i="10" s="1"/>
  <c r="Y16" i="10"/>
  <c r="X10" i="11"/>
  <c r="Z10" i="11" s="1"/>
  <c r="K11" i="2"/>
  <c r="T11" i="2"/>
  <c r="X15" i="2"/>
  <c r="B21" i="2"/>
  <c r="B32" i="2"/>
  <c r="B42" i="2"/>
  <c r="B48" i="2"/>
  <c r="B53" i="2"/>
  <c r="K11" i="3"/>
  <c r="W12" i="3"/>
  <c r="Z12" i="3" s="1"/>
  <c r="B14" i="3"/>
  <c r="W15" i="3"/>
  <c r="Z15" i="3" s="1"/>
  <c r="K20" i="3"/>
  <c r="K26" i="3"/>
  <c r="B45" i="3"/>
  <c r="B51" i="3"/>
  <c r="X10" i="4"/>
  <c r="B52" i="5"/>
  <c r="B48" i="5"/>
  <c r="B44" i="5"/>
  <c r="B25" i="5"/>
  <c r="B35" i="5"/>
  <c r="K41" i="5"/>
  <c r="K46" i="5"/>
  <c r="X12" i="6"/>
  <c r="Z12" i="6" s="1"/>
  <c r="X8" i="7"/>
  <c r="W12" i="7"/>
  <c r="Z12" i="7" s="1"/>
  <c r="W9" i="8"/>
  <c r="Z9" i="8" s="1"/>
  <c r="K41" i="8"/>
  <c r="W8" i="9"/>
  <c r="Z8" i="9" s="1"/>
  <c r="B8" i="9"/>
  <c r="Y8" i="9" s="1"/>
  <c r="Y10" i="9"/>
  <c r="N12" i="9"/>
  <c r="X12" i="9"/>
  <c r="B15" i="9"/>
  <c r="Y15" i="9" s="1"/>
  <c r="W15" i="9"/>
  <c r="Z15" i="9" s="1"/>
  <c r="K44" i="10"/>
  <c r="B31" i="10"/>
  <c r="K21" i="10"/>
  <c r="K35" i="10"/>
  <c r="B42" i="10"/>
  <c r="K55" i="10"/>
  <c r="K48" i="10"/>
  <c r="X14" i="10"/>
  <c r="B48" i="11"/>
  <c r="B50" i="11"/>
  <c r="K39" i="11"/>
  <c r="B22" i="11"/>
  <c r="K25" i="11"/>
  <c r="K10" i="11"/>
  <c r="K29" i="11"/>
  <c r="K34" i="11"/>
  <c r="B32" i="11"/>
  <c r="W17" i="11"/>
  <c r="H17" i="11"/>
  <c r="Y17" i="11" s="1"/>
  <c r="B40" i="11"/>
  <c r="B22" i="2"/>
  <c r="K50" i="2"/>
  <c r="K21" i="3"/>
  <c r="B53" i="3"/>
  <c r="B24" i="4"/>
  <c r="B36" i="4"/>
  <c r="K40" i="4"/>
  <c r="B23" i="6"/>
  <c r="X11" i="7"/>
  <c r="W14" i="7"/>
  <c r="B16" i="8"/>
  <c r="Y16" i="8" s="1"/>
  <c r="W16" i="8"/>
  <c r="Z16" i="8" s="1"/>
  <c r="W9" i="9"/>
  <c r="Z9" i="9" s="1"/>
  <c r="B9" i="9"/>
  <c r="Y9" i="9" s="1"/>
  <c r="W13" i="10"/>
  <c r="Z13" i="10" s="1"/>
  <c r="K51" i="10"/>
  <c r="K27" i="10"/>
  <c r="K20" i="10"/>
  <c r="B34" i="10"/>
  <c r="X8" i="11"/>
  <c r="Z8" i="11" s="1"/>
  <c r="N14" i="14"/>
  <c r="Y14" i="14" s="1"/>
  <c r="W14" i="14"/>
  <c r="Z14" i="14" s="1"/>
  <c r="Y15" i="14"/>
  <c r="K48" i="14"/>
  <c r="B32" i="14"/>
  <c r="K27" i="14"/>
  <c r="B43" i="14"/>
  <c r="K22" i="14"/>
  <c r="B34" i="14"/>
  <c r="K36" i="14"/>
  <c r="K26" i="2"/>
  <c r="K34" i="2"/>
  <c r="B31" i="3"/>
  <c r="B24" i="5"/>
  <c r="B36" i="5"/>
  <c r="K8" i="7"/>
  <c r="X9" i="7"/>
  <c r="K16" i="7"/>
  <c r="Y16" i="7" s="1"/>
  <c r="X17" i="7"/>
  <c r="X8" i="8"/>
  <c r="Z8" i="8" s="1"/>
  <c r="K48" i="8"/>
  <c r="B53" i="8"/>
  <c r="N10" i="9"/>
  <c r="X13" i="9"/>
  <c r="B42" i="9"/>
  <c r="K44" i="9"/>
  <c r="B31" i="9"/>
  <c r="K21" i="9"/>
  <c r="W11" i="10"/>
  <c r="W15" i="10"/>
  <c r="Z15" i="10" s="1"/>
  <c r="B15" i="10"/>
  <c r="Y15" i="10" s="1"/>
  <c r="W14" i="11"/>
  <c r="Z14" i="11" s="1"/>
  <c r="X15" i="11"/>
  <c r="E15" i="11"/>
  <c r="X17" i="11"/>
  <c r="W11" i="8"/>
  <c r="Z11" i="8" s="1"/>
  <c r="K42" i="8"/>
  <c r="B32" i="8"/>
  <c r="N14" i="8"/>
  <c r="X17" i="8"/>
  <c r="Q8" i="9"/>
  <c r="K12" i="9"/>
  <c r="E14" i="9"/>
  <c r="Y14" i="9" s="1"/>
  <c r="Q10" i="10"/>
  <c r="K45" i="10"/>
  <c r="B21" i="10"/>
  <c r="E14" i="10"/>
  <c r="Q17" i="10"/>
  <c r="Y17" i="10" s="1"/>
  <c r="B43" i="11"/>
  <c r="B39" i="11"/>
  <c r="K33" i="11"/>
  <c r="B54" i="11"/>
  <c r="B30" i="11"/>
  <c r="K54" i="11"/>
  <c r="K32" i="11"/>
  <c r="W16" i="11"/>
  <c r="Z16" i="11" s="1"/>
  <c r="B25" i="11"/>
  <c r="K45" i="11"/>
  <c r="W13" i="14"/>
  <c r="Z13" i="14" s="1"/>
  <c r="N13" i="14"/>
  <c r="Z16" i="14"/>
  <c r="B15" i="15"/>
  <c r="W15" i="15"/>
  <c r="Z15" i="15" s="1"/>
  <c r="B53" i="7"/>
  <c r="K21" i="7"/>
  <c r="K48" i="7"/>
  <c r="Q13" i="8"/>
  <c r="K22" i="8"/>
  <c r="B46" i="8"/>
  <c r="E10" i="9"/>
  <c r="W10" i="9"/>
  <c r="Z10" i="9" s="1"/>
  <c r="N11" i="9"/>
  <c r="Y11" i="9" s="1"/>
  <c r="Q14" i="9"/>
  <c r="K27" i="9"/>
  <c r="B34" i="9"/>
  <c r="B44" i="9"/>
  <c r="B23" i="9"/>
  <c r="B35" i="10"/>
  <c r="K26" i="10"/>
  <c r="K22" i="10"/>
  <c r="B33" i="10"/>
  <c r="K11" i="10"/>
  <c r="Y11" i="10" s="1"/>
  <c r="X12" i="10"/>
  <c r="K53" i="10"/>
  <c r="K49" i="10"/>
  <c r="K36" i="10"/>
  <c r="B45" i="10"/>
  <c r="Q8" i="11"/>
  <c r="Y8" i="11" s="1"/>
  <c r="K55" i="11"/>
  <c r="K44" i="11"/>
  <c r="K21" i="11"/>
  <c r="T15" i="11"/>
  <c r="E16" i="11"/>
  <c r="N16" i="11"/>
  <c r="K46" i="11"/>
  <c r="B53" i="11"/>
  <c r="B29" i="9"/>
  <c r="Q9" i="10"/>
  <c r="W17" i="10"/>
  <c r="Z17" i="10" s="1"/>
  <c r="B27" i="10"/>
  <c r="X13" i="14"/>
  <c r="E14" i="14"/>
  <c r="B55" i="9"/>
  <c r="B51" i="9"/>
  <c r="K29" i="9"/>
  <c r="B40" i="9"/>
  <c r="T8" i="10"/>
  <c r="Y8" i="10" s="1"/>
  <c r="B22" i="10"/>
  <c r="K52" i="10"/>
  <c r="B48" i="10"/>
  <c r="N13" i="10"/>
  <c r="Y13" i="10" s="1"/>
  <c r="H11" i="11"/>
  <c r="Y11" i="11" s="1"/>
  <c r="N15" i="11"/>
  <c r="N17" i="11"/>
  <c r="X9" i="14"/>
  <c r="Z9" i="14" s="1"/>
  <c r="H9" i="14"/>
  <c r="Y9" i="14" s="1"/>
  <c r="N10" i="14"/>
  <c r="W11" i="14"/>
  <c r="K11" i="14"/>
  <c r="Y11" i="14" s="1"/>
  <c r="E13" i="14"/>
  <c r="Y13" i="14" s="1"/>
  <c r="Y17" i="14"/>
  <c r="Y8" i="15"/>
  <c r="B20" i="14"/>
  <c r="B31" i="14"/>
  <c r="B27" i="14"/>
  <c r="K33" i="14"/>
  <c r="K41" i="14"/>
  <c r="B37" i="14"/>
  <c r="B29" i="14"/>
  <c r="Y10" i="14"/>
  <c r="W10" i="14"/>
  <c r="Z10" i="14" s="1"/>
  <c r="Y9" i="15"/>
  <c r="E13" i="10"/>
  <c r="X11" i="11"/>
  <c r="K40" i="11"/>
  <c r="B55" i="11"/>
  <c r="W8" i="14"/>
  <c r="X8" i="14"/>
  <c r="K8" i="14"/>
  <c r="Q9" i="14"/>
  <c r="X12" i="14"/>
  <c r="Z16" i="15"/>
  <c r="B8" i="14"/>
  <c r="B16" i="14"/>
  <c r="Y16" i="14" s="1"/>
  <c r="W17" i="14"/>
  <c r="Z17" i="14" s="1"/>
  <c r="B21" i="14"/>
  <c r="B25" i="14"/>
  <c r="B33" i="14"/>
  <c r="K45" i="14"/>
  <c r="K49" i="14"/>
  <c r="K53" i="14"/>
  <c r="B13" i="15"/>
  <c r="Y13" i="15" s="1"/>
  <c r="W14" i="15"/>
  <c r="Z14" i="15" s="1"/>
  <c r="K20" i="15"/>
  <c r="K24" i="15"/>
  <c r="K29" i="15"/>
  <c r="K33" i="15"/>
  <c r="B39" i="15"/>
  <c r="B43" i="15"/>
  <c r="B48" i="15"/>
  <c r="W12" i="14"/>
  <c r="Z12" i="14" s="1"/>
  <c r="K16" i="14"/>
  <c r="H17" i="14"/>
  <c r="K21" i="14"/>
  <c r="K29" i="14"/>
  <c r="K37" i="14"/>
  <c r="B42" i="14"/>
  <c r="B50" i="14"/>
  <c r="W9" i="15"/>
  <c r="Z9" i="15" s="1"/>
  <c r="K13" i="15"/>
  <c r="H14" i="15"/>
  <c r="E15" i="15"/>
  <c r="W17" i="15"/>
  <c r="B21" i="15"/>
  <c r="B25" i="15"/>
  <c r="B30" i="15"/>
  <c r="B34" i="15"/>
  <c r="K39" i="15"/>
  <c r="K48" i="15"/>
  <c r="K52" i="15"/>
  <c r="W15" i="14"/>
  <c r="Z15" i="14" s="1"/>
  <c r="B22" i="14"/>
  <c r="K46" i="14"/>
  <c r="K50" i="14"/>
  <c r="K54" i="14"/>
  <c r="K8" i="15"/>
  <c r="W12" i="15"/>
  <c r="Z12" i="15" s="1"/>
  <c r="K16" i="15"/>
  <c r="X17" i="15"/>
  <c r="K21" i="15"/>
  <c r="K25" i="15"/>
  <c r="K34" i="15"/>
  <c r="B40" i="15"/>
  <c r="B44" i="15"/>
  <c r="B49" i="15"/>
  <c r="B53" i="15"/>
  <c r="K26" i="14"/>
  <c r="K34" i="14"/>
  <c r="B55" i="14"/>
  <c r="N10" i="15"/>
  <c r="Y10" i="15" s="1"/>
  <c r="B22" i="15"/>
  <c r="B31" i="15"/>
  <c r="B35" i="15"/>
  <c r="K44" i="15"/>
  <c r="K49" i="15"/>
  <c r="K53" i="15"/>
  <c r="B23" i="14"/>
  <c r="K22" i="15"/>
  <c r="K31" i="15"/>
  <c r="K35" i="15"/>
  <c r="B41" i="15"/>
  <c r="B45" i="15"/>
  <c r="B50" i="15"/>
  <c r="B54" i="15"/>
  <c r="K23" i="14"/>
  <c r="B44" i="14"/>
  <c r="B48" i="14"/>
  <c r="B23" i="15"/>
  <c r="B32" i="15"/>
  <c r="B36" i="15"/>
  <c r="K41" i="15"/>
  <c r="K45" i="15"/>
  <c r="K50" i="15"/>
  <c r="K54" i="15"/>
  <c r="B24" i="14"/>
  <c r="B36" i="14"/>
  <c r="K23" i="15"/>
  <c r="K27" i="15"/>
  <c r="B42" i="15"/>
  <c r="B46" i="15"/>
  <c r="AA13" i="9" l="1"/>
  <c r="AA11" i="9"/>
  <c r="AA8" i="9"/>
  <c r="Z17" i="11"/>
  <c r="AA10" i="6"/>
  <c r="Z8" i="6"/>
  <c r="AA15" i="6" s="1"/>
  <c r="AA8" i="6"/>
  <c r="Z8" i="14"/>
  <c r="Z13" i="6"/>
  <c r="Z17" i="6"/>
  <c r="Z10" i="2"/>
  <c r="AA10" i="2" s="1"/>
  <c r="Z16" i="4"/>
  <c r="AA16" i="4" s="1"/>
  <c r="Z11" i="14"/>
  <c r="AA11" i="14" s="1"/>
  <c r="Y15" i="15"/>
  <c r="AA15" i="15" s="1"/>
  <c r="Z13" i="9"/>
  <c r="Y15" i="11"/>
  <c r="AA15" i="11" s="1"/>
  <c r="Z16" i="7"/>
  <c r="AA8" i="7" s="1"/>
  <c r="AA11" i="15"/>
  <c r="Z11" i="10"/>
  <c r="AA10" i="10" s="1"/>
  <c r="Z14" i="7"/>
  <c r="Z14" i="9"/>
  <c r="AA14" i="9" s="1"/>
  <c r="Y13" i="8"/>
  <c r="AA13" i="8" s="1"/>
  <c r="Z10" i="6"/>
  <c r="Z11" i="3"/>
  <c r="AA11" i="3" s="1"/>
  <c r="Z15" i="11"/>
  <c r="Y14" i="10"/>
  <c r="AA11" i="4"/>
  <c r="AA13" i="15"/>
  <c r="AA8" i="15"/>
  <c r="AA10" i="7"/>
  <c r="Z17" i="5"/>
  <c r="Y12" i="9"/>
  <c r="AA12" i="9" s="1"/>
  <c r="AA17" i="9"/>
  <c r="Y8" i="14"/>
  <c r="AA8" i="14" s="1"/>
  <c r="AA9" i="9"/>
  <c r="Z17" i="7"/>
  <c r="Z8" i="5"/>
  <c r="AA8" i="5" s="1"/>
  <c r="Z12" i="10"/>
  <c r="AA12" i="10" s="1"/>
  <c r="Z14" i="3"/>
  <c r="Z17" i="15"/>
  <c r="Z9" i="7"/>
  <c r="AA15" i="7" s="1"/>
  <c r="Y14" i="3"/>
  <c r="AA14" i="3" s="1"/>
  <c r="AA14" i="15"/>
  <c r="Z14" i="4"/>
  <c r="Z11" i="4"/>
  <c r="AA12" i="4" s="1"/>
  <c r="Z14" i="10"/>
  <c r="AA11" i="2"/>
  <c r="AA9" i="15"/>
  <c r="Z17" i="8"/>
  <c r="AA17" i="8" s="1"/>
  <c r="AA11" i="8"/>
  <c r="AA16" i="6"/>
  <c r="Y16" i="5"/>
  <c r="AA16" i="5" s="1"/>
  <c r="Z17" i="3"/>
  <c r="Z12" i="5"/>
  <c r="AA12" i="8" l="1"/>
  <c r="AA9" i="8"/>
  <c r="AA9" i="10"/>
  <c r="AA14" i="4"/>
  <c r="AA10" i="11"/>
  <c r="AA14" i="7"/>
  <c r="AA12" i="11"/>
  <c r="AA15" i="4"/>
  <c r="AA17" i="4"/>
  <c r="AA10" i="14"/>
  <c r="AA10" i="3"/>
  <c r="AA10" i="8"/>
  <c r="AA13" i="7"/>
  <c r="AA15" i="2"/>
  <c r="AA11" i="7"/>
  <c r="AA12" i="7"/>
  <c r="AA9" i="2"/>
  <c r="AA12" i="14"/>
  <c r="AA17" i="14"/>
  <c r="AA16" i="10"/>
  <c r="AA12" i="3"/>
  <c r="AA16" i="11"/>
  <c r="AA16" i="14"/>
  <c r="AA17" i="2"/>
  <c r="AA8" i="2"/>
  <c r="AA16" i="7"/>
  <c r="AA12" i="6"/>
  <c r="AA17" i="11"/>
  <c r="AA13" i="14"/>
  <c r="AA8" i="8"/>
  <c r="AA8" i="4"/>
  <c r="AA17" i="7"/>
  <c r="AA9" i="6"/>
  <c r="AA15" i="14"/>
  <c r="AA8" i="10"/>
  <c r="AA13" i="6"/>
  <c r="AA14" i="2"/>
  <c r="AA16" i="15"/>
  <c r="AA9" i="7"/>
  <c r="AA14" i="5"/>
  <c r="AA13" i="2"/>
  <c r="AA17" i="6"/>
  <c r="AA8" i="3"/>
  <c r="AA9" i="11"/>
  <c r="AA16" i="9"/>
  <c r="AA14" i="6"/>
  <c r="AA14" i="10"/>
  <c r="AA15" i="9"/>
  <c r="AA15" i="5"/>
  <c r="AA13" i="4"/>
  <c r="AA9" i="4"/>
  <c r="AA17" i="10"/>
  <c r="AA16" i="2"/>
  <c r="AA11" i="10"/>
  <c r="AA14" i="8"/>
  <c r="AA10" i="5"/>
  <c r="AA15" i="10"/>
  <c r="AA13" i="10"/>
  <c r="AA12" i="5"/>
  <c r="AA11" i="11"/>
  <c r="AA17" i="15"/>
  <c r="AA14" i="11"/>
  <c r="AA13" i="5"/>
  <c r="AA10" i="4"/>
  <c r="AA14" i="14"/>
  <c r="AA15" i="3"/>
  <c r="AA11" i="5"/>
  <c r="AA13" i="3"/>
  <c r="AA13" i="11"/>
  <c r="AA17" i="5"/>
  <c r="AA11" i="6"/>
  <c r="AA16" i="8"/>
  <c r="AA9" i="5"/>
  <c r="AA12" i="2"/>
  <c r="AA8" i="11"/>
  <c r="AA15" i="8"/>
  <c r="AA12" i="15"/>
  <c r="AA17" i="3"/>
  <c r="AA9" i="3"/>
  <c r="AA10" i="9"/>
  <c r="AA10" i="15"/>
  <c r="AA16" i="3"/>
  <c r="AA9" i="14"/>
</calcChain>
</file>

<file path=xl/sharedStrings.xml><?xml version="1.0" encoding="utf-8"?>
<sst xmlns="http://schemas.openxmlformats.org/spreadsheetml/2006/main" count="1302" uniqueCount="191">
  <si>
    <t>Poule</t>
  </si>
  <si>
    <t>Classes de 4ème et 3ème</t>
  </si>
  <si>
    <t>Terrain</t>
  </si>
  <si>
    <t>et</t>
  </si>
  <si>
    <t>Equipes</t>
  </si>
  <si>
    <t>match 1</t>
  </si>
  <si>
    <t>match 2</t>
  </si>
  <si>
    <t>match 3</t>
  </si>
  <si>
    <t>match 4</t>
  </si>
  <si>
    <t>match 5</t>
  </si>
  <si>
    <t>match 6</t>
  </si>
  <si>
    <t>match 7</t>
  </si>
  <si>
    <t>TOTAL</t>
  </si>
  <si>
    <t>Clast</t>
  </si>
  <si>
    <t>Pts</t>
  </si>
  <si>
    <t>BP</t>
  </si>
  <si>
    <t>BC</t>
  </si>
  <si>
    <t>D</t>
  </si>
  <si>
    <t xml:space="preserve"> </t>
  </si>
  <si>
    <t>Équipe 1</t>
  </si>
  <si>
    <t>Équipe 2</t>
  </si>
  <si>
    <t>Score</t>
  </si>
  <si>
    <t>10 h 15</t>
  </si>
  <si>
    <t>10 h 30</t>
  </si>
  <si>
    <t>10 h 45</t>
  </si>
  <si>
    <t>11 h</t>
  </si>
  <si>
    <t>11 h 15</t>
  </si>
  <si>
    <t>11 h 30</t>
  </si>
  <si>
    <t>11 h 45</t>
  </si>
  <si>
    <t>12 h</t>
  </si>
  <si>
    <t>12 h 15</t>
  </si>
  <si>
    <t>13 h</t>
  </si>
  <si>
    <t>13 h 15</t>
  </si>
  <si>
    <t>13 h 30</t>
  </si>
  <si>
    <t>13 h 45</t>
  </si>
  <si>
    <t>14 h</t>
  </si>
  <si>
    <t>14 h 15</t>
  </si>
  <si>
    <t>14 h 30</t>
  </si>
  <si>
    <t>14 h 45</t>
  </si>
  <si>
    <t>15 h 00</t>
  </si>
  <si>
    <t>Classement</t>
  </si>
  <si>
    <t>Synthétique</t>
  </si>
  <si>
    <t>Terrain honneur : 15 h 30</t>
  </si>
  <si>
    <t xml:space="preserve">Score </t>
  </si>
  <si>
    <t>T A B</t>
  </si>
  <si>
    <t>A3</t>
  </si>
  <si>
    <t>1er poule A</t>
  </si>
  <si>
    <t>1er Poule J</t>
  </si>
  <si>
    <t>A4</t>
  </si>
  <si>
    <t>1er poule B</t>
  </si>
  <si>
    <t>1er poule I</t>
  </si>
  <si>
    <t>A6</t>
  </si>
  <si>
    <t>1er poule C</t>
  </si>
  <si>
    <t>1er poule H</t>
  </si>
  <si>
    <t>A7</t>
  </si>
  <si>
    <t>1er poule D</t>
  </si>
  <si>
    <t>1er poule G</t>
  </si>
  <si>
    <t>A8</t>
  </si>
  <si>
    <t>1er poule E</t>
  </si>
  <si>
    <t>1er poule F</t>
  </si>
  <si>
    <t>A</t>
  </si>
  <si>
    <t>B</t>
  </si>
  <si>
    <t>C</t>
  </si>
  <si>
    <t>E</t>
  </si>
  <si>
    <t>F</t>
  </si>
  <si>
    <t>G</t>
  </si>
  <si>
    <t>H</t>
  </si>
  <si>
    <t>I</t>
  </si>
  <si>
    <t>J</t>
  </si>
  <si>
    <t>Terrain 1</t>
  </si>
  <si>
    <t>A1</t>
  </si>
  <si>
    <t>A5</t>
  </si>
  <si>
    <t>A9</t>
  </si>
  <si>
    <t>B1</t>
  </si>
  <si>
    <t>B3</t>
  </si>
  <si>
    <t>B5</t>
  </si>
  <si>
    <t>B7</t>
  </si>
  <si>
    <t>B9</t>
  </si>
  <si>
    <t>Terrain 2</t>
  </si>
  <si>
    <t>A2</t>
  </si>
  <si>
    <t>A10</t>
  </si>
  <si>
    <t>B2</t>
  </si>
  <si>
    <t>B4</t>
  </si>
  <si>
    <t>B6</t>
  </si>
  <si>
    <t>B8</t>
  </si>
  <si>
    <t>B10</t>
  </si>
  <si>
    <t>St Augustin Angers 1</t>
  </si>
  <si>
    <t>St Benoit Angers 1</t>
  </si>
  <si>
    <t>St Charles Angers 1</t>
  </si>
  <si>
    <t>Mongazon Angers 1</t>
  </si>
  <si>
    <t>Dom Sortais Beaupréau 1</t>
  </si>
  <si>
    <t>Ste Emilie Candé 1</t>
  </si>
  <si>
    <t>St Francois Chateauneuf 1</t>
  </si>
  <si>
    <t>St Jo Chemillé 1</t>
  </si>
  <si>
    <t>JA Cholet 1</t>
  </si>
  <si>
    <t>Bretonnais Cholet 1</t>
  </si>
  <si>
    <t>St Jo Doué 1</t>
  </si>
  <si>
    <t>St Louis Jallais 1</t>
  </si>
  <si>
    <t>Ste Emerance le Lion 1</t>
  </si>
  <si>
    <t>St Laud Les Ponts de cé 1</t>
  </si>
  <si>
    <t>St Jo Longué 1</t>
  </si>
  <si>
    <t>SC Pouancé 1</t>
  </si>
  <si>
    <t>St Louis Saumur 1</t>
  </si>
  <si>
    <t>CA St Germain sur Moine 1</t>
  </si>
  <si>
    <t>JB St Macaire 1</t>
  </si>
  <si>
    <t>JA St Sylvain 1</t>
  </si>
  <si>
    <t>Équipe 3</t>
  </si>
  <si>
    <t>St Charles Angers 2</t>
  </si>
  <si>
    <t>Mongazon Angers 2</t>
  </si>
  <si>
    <t>Dom Sortais Beaupréau 2</t>
  </si>
  <si>
    <t>St Francois Chateauneuf 2</t>
  </si>
  <si>
    <t>St Jo Chemillé 2</t>
  </si>
  <si>
    <t>JA Cholet 2</t>
  </si>
  <si>
    <t>Bretonnais Cholet 2</t>
  </si>
  <si>
    <t>St Jo Doué 2</t>
  </si>
  <si>
    <t>St Louis Jallais 2</t>
  </si>
  <si>
    <t>CA St Germain sur Moine 2</t>
  </si>
  <si>
    <t>Équipe 4</t>
  </si>
  <si>
    <t>St Jo Longué 2</t>
  </si>
  <si>
    <t>SC Pouancé 2</t>
  </si>
  <si>
    <t>St Louis Saumur 2</t>
  </si>
  <si>
    <t>JB St Macaire 2</t>
  </si>
  <si>
    <t>JA St Sylvain 2</t>
  </si>
  <si>
    <t>Mongazon Angers 3</t>
  </si>
  <si>
    <t>Dom Sortais Beaupréau 3</t>
  </si>
  <si>
    <t>Bretonnais Cholet 3</t>
  </si>
  <si>
    <t>St Jo Chemillé 3</t>
  </si>
  <si>
    <t>St Louis Jallais 3</t>
  </si>
  <si>
    <t>Équipe 5</t>
  </si>
  <si>
    <t>SC Pouancé 3</t>
  </si>
  <si>
    <t>Baugé Chateaucoin 3</t>
  </si>
  <si>
    <t>CA St Germain sur Moine 3</t>
  </si>
  <si>
    <t>Bretonnais Cholet 4</t>
  </si>
  <si>
    <t>JB St Macaire 3</t>
  </si>
  <si>
    <t>CA St Germain sur Moine 4</t>
  </si>
  <si>
    <t>Mongazon Angers 4</t>
  </si>
  <si>
    <t>Saumur Delessert 3</t>
  </si>
  <si>
    <t>Noyant P Anjou 1</t>
  </si>
  <si>
    <t>Saumur Delessert 1</t>
  </si>
  <si>
    <t>Équipe 6</t>
  </si>
  <si>
    <t>Angers Montaigne 1</t>
  </si>
  <si>
    <t>Angers Rabelais 1</t>
  </si>
  <si>
    <t>Angers Debussy 1</t>
  </si>
  <si>
    <t>Angers Mermoz 1</t>
  </si>
  <si>
    <t>Angers J Vilar 1</t>
  </si>
  <si>
    <t>Angers J Monnet 1</t>
  </si>
  <si>
    <t>Angers Renoir 1</t>
  </si>
  <si>
    <t>Angers J Lurçat 1</t>
  </si>
  <si>
    <t>David d'Angers 1</t>
  </si>
  <si>
    <t>Avrillé Jannequin 1</t>
  </si>
  <si>
    <t>Équipe 7</t>
  </si>
  <si>
    <t>Baugé Chateaucoin 1</t>
  </si>
  <si>
    <t>Beaufort Molière 1</t>
  </si>
  <si>
    <t>Châteauneuf J Prévert 1</t>
  </si>
  <si>
    <t>Chalonnes St Exupéry 1</t>
  </si>
  <si>
    <t>Champtoceaux G Pompidou 1</t>
  </si>
  <si>
    <t>Cholet Colbert 1</t>
  </si>
  <si>
    <t>Cholet République 1</t>
  </si>
  <si>
    <t>Durtal 1</t>
  </si>
  <si>
    <t>Gennes P Eluard 1</t>
  </si>
  <si>
    <t>Longué F Truffaut 1</t>
  </si>
  <si>
    <t>Équipe 8</t>
  </si>
  <si>
    <t>St Georges JR 1</t>
  </si>
  <si>
    <t>Segré Gironde 1</t>
  </si>
  <si>
    <t>Angers Renoir 2</t>
  </si>
  <si>
    <t>Angers J Lurçat 2</t>
  </si>
  <si>
    <t>Baugé Chateaucoin 2</t>
  </si>
  <si>
    <t>Châteauneuf J Prévert 2</t>
  </si>
  <si>
    <t>Cholet Colbert 2</t>
  </si>
  <si>
    <t>Cholet République 2</t>
  </si>
  <si>
    <t>Longué F Truffaut 2</t>
  </si>
  <si>
    <t>Gennes P Eluard 2</t>
  </si>
  <si>
    <t>Équipe 9</t>
  </si>
  <si>
    <t>Noyant P Anjou 2</t>
  </si>
  <si>
    <t>Saumur Delessert 2</t>
  </si>
  <si>
    <t>St Georges JR 2</t>
  </si>
  <si>
    <t>Segré Gironde 2</t>
  </si>
  <si>
    <t>St Georges JR 3</t>
  </si>
  <si>
    <t>Noyant P Anjou 3</t>
  </si>
  <si>
    <t>Segré Gironde 3</t>
  </si>
  <si>
    <t>Longué F Truffaut 3</t>
  </si>
  <si>
    <t>Cholet République 4</t>
  </si>
  <si>
    <t>Baugé Chateaucoin 4</t>
  </si>
  <si>
    <t>Équipe 10</t>
  </si>
  <si>
    <t>Angers J Lurçat 3</t>
  </si>
  <si>
    <t>Châteauneuf J Prévert 3</t>
  </si>
  <si>
    <t>Cholet République 3</t>
  </si>
  <si>
    <t>Victoire</t>
  </si>
  <si>
    <t>Nul</t>
  </si>
  <si>
    <t>Défaite</t>
  </si>
  <si>
    <t>Durée (min)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</si>
</sst>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color rgb="FF000000"/>
      <name val="Arial"/>
      <scheme val="minor"/>
    </font>
    <font>
      <b/>
      <sz val="16"/>
      <color rgb="FFFF0000"/>
      <name val="Calibri"/>
    </font>
    <font>
      <b/>
      <sz val="10"/>
      <color theme="1"/>
      <name val="Calibri"/>
    </font>
    <font>
      <b/>
      <sz val="14"/>
      <color rgb="FF0000FF"/>
      <name val="Calibri"/>
    </font>
    <font>
      <b/>
      <sz val="10"/>
      <color rgb="FFFFFFFF"/>
      <name val="Calibri"/>
    </font>
    <font>
      <sz val="10"/>
      <name val="Arial"/>
    </font>
    <font>
      <b/>
      <sz val="10"/>
      <color theme="1"/>
      <name val="Comic Sans MS"/>
    </font>
    <font>
      <b/>
      <sz val="8"/>
      <color theme="1"/>
      <name val="Calibri"/>
    </font>
    <font>
      <sz val="8"/>
      <color theme="1"/>
      <name val="Calibri"/>
    </font>
    <font>
      <b/>
      <sz val="10"/>
      <color rgb="FFFF0000"/>
      <name val="Calibri"/>
    </font>
    <font>
      <sz val="10"/>
      <color theme="1"/>
      <name val="Calibri"/>
    </font>
    <font>
      <b/>
      <sz val="8"/>
      <color rgb="FFFFFFFF"/>
      <name val="Calibri"/>
    </font>
    <font>
      <b/>
      <sz val="10"/>
      <color theme="1"/>
      <name val="Calibri"/>
    </font>
    <font>
      <b/>
      <sz val="11"/>
      <color rgb="FFFF0000"/>
      <name val="Calibri"/>
    </font>
    <font>
      <b/>
      <sz val="10"/>
      <color rgb="FFFFFFFF"/>
      <name val="Calibri"/>
    </font>
    <font>
      <b/>
      <sz val="11"/>
      <color rgb="FF000000"/>
      <name val="Calibri"/>
    </font>
    <font>
      <sz val="10"/>
      <color theme="1"/>
      <name val="Arial"/>
    </font>
    <font>
      <b/>
      <sz val="14"/>
      <color rgb="FF0000FF"/>
      <name val="Comic Sans MS"/>
    </font>
    <font>
      <b/>
      <sz val="8"/>
      <color rgb="FFFFFFFF"/>
      <name val="Comic Sans MS"/>
    </font>
    <font>
      <b/>
      <sz val="10"/>
      <color rgb="FFFFFFFF"/>
      <name val="Comic Sans MS"/>
    </font>
    <font>
      <sz val="10"/>
      <color rgb="FFFFFFFF"/>
      <name val="Arial"/>
    </font>
    <font>
      <b/>
      <sz val="9"/>
      <color theme="1"/>
      <name val="Comic Sans MS"/>
    </font>
    <font>
      <sz val="10"/>
      <color theme="1"/>
      <name val="Arial"/>
    </font>
    <font>
      <sz val="11"/>
      <color rgb="FF000000"/>
      <name val="Calibri"/>
    </font>
  </fonts>
  <fills count="10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C8DBFE"/>
        <bgColor rgb="FFC8DBFE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4F81BD"/>
        <bgColor rgb="FF4F81BD"/>
      </patternFill>
    </fill>
    <fill>
      <patternFill patternType="solid">
        <fgColor rgb="FF4A86E8"/>
        <bgColor rgb="FF4A86E8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</fills>
  <borders count="143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/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2" fontId="8" fillId="3" borderId="20" xfId="0" applyNumberFormat="1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2" fontId="8" fillId="3" borderId="26" xfId="0" applyNumberFormat="1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2" fontId="8" fillId="3" borderId="35" xfId="0" applyNumberFormat="1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2" fontId="8" fillId="3" borderId="40" xfId="0" applyNumberFormat="1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10" fillId="0" borderId="0" xfId="0" applyFont="1"/>
    <xf numFmtId="0" fontId="11" fillId="2" borderId="43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9" fillId="0" borderId="0" xfId="0" applyFont="1"/>
    <xf numFmtId="0" fontId="2" fillId="0" borderId="62" xfId="0" applyFont="1" applyBorder="1" applyAlignment="1">
      <alignment horizontal="center" vertical="center"/>
    </xf>
    <xf numFmtId="0" fontId="7" fillId="3" borderId="63" xfId="0" applyFont="1" applyFill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7" fillId="3" borderId="65" xfId="0" applyFont="1" applyFill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7" fillId="3" borderId="67" xfId="0" applyFont="1" applyFill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15" fillId="0" borderId="0" xfId="0" applyFont="1"/>
    <xf numFmtId="0" fontId="13" fillId="0" borderId="0" xfId="0" applyFont="1"/>
    <xf numFmtId="0" fontId="12" fillId="4" borderId="18" xfId="0" applyFont="1" applyFill="1" applyBorder="1" applyAlignment="1">
      <alignment horizontal="center" vertical="center"/>
    </xf>
    <xf numFmtId="0" fontId="12" fillId="3" borderId="82" xfId="0" applyFont="1" applyFill="1" applyBorder="1" applyAlignment="1">
      <alignment horizontal="center" vertical="center"/>
    </xf>
    <xf numFmtId="0" fontId="12" fillId="3" borderId="83" xfId="0" applyFont="1" applyFill="1" applyBorder="1" applyAlignment="1">
      <alignment horizontal="center" vertical="center"/>
    </xf>
    <xf numFmtId="0" fontId="12" fillId="4" borderId="82" xfId="0" applyFont="1" applyFill="1" applyBorder="1" applyAlignment="1">
      <alignment horizontal="center" vertical="center"/>
    </xf>
    <xf numFmtId="0" fontId="12" fillId="4" borderId="84" xfId="0" applyFont="1" applyFill="1" applyBorder="1" applyAlignment="1">
      <alignment horizontal="center" vertical="center"/>
    </xf>
    <xf numFmtId="0" fontId="12" fillId="3" borderId="59" xfId="0" applyFont="1" applyFill="1" applyBorder="1" applyAlignment="1">
      <alignment horizontal="center" vertical="center"/>
    </xf>
    <xf numFmtId="0" fontId="12" fillId="3" borderId="61" xfId="0" applyFont="1" applyFill="1" applyBorder="1" applyAlignment="1">
      <alignment horizontal="center" vertical="center"/>
    </xf>
    <xf numFmtId="0" fontId="12" fillId="4" borderId="59" xfId="0" applyFont="1" applyFill="1" applyBorder="1" applyAlignment="1">
      <alignment horizontal="center" vertical="center"/>
    </xf>
    <xf numFmtId="0" fontId="12" fillId="4" borderId="85" xfId="0" applyFont="1" applyFill="1" applyBorder="1" applyAlignment="1">
      <alignment horizontal="center" vertical="center"/>
    </xf>
    <xf numFmtId="0" fontId="12" fillId="3" borderId="77" xfId="0" applyFont="1" applyFill="1" applyBorder="1" applyAlignment="1">
      <alignment horizontal="center" vertical="center"/>
    </xf>
    <xf numFmtId="0" fontId="12" fillId="3" borderId="79" xfId="0" applyFont="1" applyFill="1" applyBorder="1" applyAlignment="1">
      <alignment horizontal="center" vertical="center"/>
    </xf>
    <xf numFmtId="0" fontId="12" fillId="4" borderId="77" xfId="0" applyFont="1" applyFill="1" applyBorder="1" applyAlignment="1">
      <alignment horizontal="center" vertical="center"/>
    </xf>
    <xf numFmtId="0" fontId="11" fillId="2" borderId="86" xfId="0" applyFont="1" applyFill="1" applyBorder="1" applyAlignment="1">
      <alignment horizontal="center" vertical="center"/>
    </xf>
    <xf numFmtId="0" fontId="7" fillId="3" borderId="91" xfId="0" applyFont="1" applyFill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7" fillId="3" borderId="97" xfId="0" applyFont="1" applyFill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11" fillId="2" borderId="99" xfId="0" applyFont="1" applyFill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7" fillId="3" borderId="104" xfId="0" applyFont="1" applyFill="1" applyBorder="1" applyAlignment="1">
      <alignment horizontal="center" vertical="center"/>
    </xf>
    <xf numFmtId="0" fontId="2" fillId="4" borderId="105" xfId="0" applyFont="1" applyFill="1" applyBorder="1" applyAlignment="1">
      <alignment horizontal="center" vertical="center"/>
    </xf>
    <xf numFmtId="0" fontId="2" fillId="3" borderId="106" xfId="0" applyFont="1" applyFill="1" applyBorder="1" applyAlignment="1">
      <alignment horizontal="center" vertical="center"/>
    </xf>
    <xf numFmtId="0" fontId="2" fillId="3" borderId="107" xfId="0" applyFont="1" applyFill="1" applyBorder="1" applyAlignment="1">
      <alignment horizontal="center" vertical="center"/>
    </xf>
    <xf numFmtId="0" fontId="2" fillId="3" borderId="105" xfId="0" applyFont="1" applyFill="1" applyBorder="1" applyAlignment="1">
      <alignment horizontal="center" vertical="center"/>
    </xf>
    <xf numFmtId="0" fontId="2" fillId="5" borderId="108" xfId="0" applyFont="1" applyFill="1" applyBorder="1" applyAlignment="1">
      <alignment horizontal="center" vertical="center"/>
    </xf>
    <xf numFmtId="2" fontId="8" fillId="3" borderId="107" xfId="0" applyNumberFormat="1" applyFont="1" applyFill="1" applyBorder="1" applyAlignment="1">
      <alignment horizontal="center" vertical="center"/>
    </xf>
    <xf numFmtId="0" fontId="9" fillId="0" borderId="104" xfId="0" applyFont="1" applyBorder="1" applyAlignment="1">
      <alignment horizontal="center" vertical="center"/>
    </xf>
    <xf numFmtId="0" fontId="11" fillId="2" borderId="109" xfId="0" applyFont="1" applyFill="1" applyBorder="1" applyAlignment="1">
      <alignment horizontal="center" vertical="center"/>
    </xf>
    <xf numFmtId="0" fontId="7" fillId="3" borderId="112" xfId="0" applyFont="1" applyFill="1" applyBorder="1" applyAlignment="1">
      <alignment horizontal="center" vertical="center"/>
    </xf>
    <xf numFmtId="0" fontId="2" fillId="0" borderId="11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8" fillId="7" borderId="116" xfId="0" applyFont="1" applyFill="1" applyBorder="1" applyAlignment="1">
      <alignment horizontal="center" vertical="center" wrapText="1"/>
    </xf>
    <xf numFmtId="0" fontId="19" fillId="7" borderId="117" xfId="0" applyFont="1" applyFill="1" applyBorder="1" applyAlignment="1">
      <alignment horizontal="center"/>
    </xf>
    <xf numFmtId="0" fontId="19" fillId="7" borderId="118" xfId="0" applyFont="1" applyFill="1" applyBorder="1" applyAlignment="1">
      <alignment horizontal="center"/>
    </xf>
    <xf numFmtId="0" fontId="19" fillId="7" borderId="119" xfId="0" applyFont="1" applyFill="1" applyBorder="1" applyAlignment="1">
      <alignment horizont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8" borderId="0" xfId="0" applyFont="1" applyFill="1"/>
    <xf numFmtId="0" fontId="23" fillId="9" borderId="0" xfId="0" applyFont="1" applyFill="1"/>
    <xf numFmtId="0" fontId="23" fillId="0" borderId="0" xfId="0" applyFont="1"/>
    <xf numFmtId="0" fontId="7" fillId="3" borderId="132" xfId="0" applyFont="1" applyFill="1" applyBorder="1" applyAlignment="1">
      <alignment horizontal="center" vertical="center"/>
    </xf>
    <xf numFmtId="0" fontId="7" fillId="3" borderId="135" xfId="0" applyFont="1" applyFill="1" applyBorder="1" applyAlignment="1">
      <alignment horizontal="center" vertical="center"/>
    </xf>
    <xf numFmtId="0" fontId="7" fillId="3" borderId="136" xfId="0" applyFont="1" applyFill="1" applyBorder="1" applyAlignment="1">
      <alignment horizontal="center" vertical="center"/>
    </xf>
    <xf numFmtId="0" fontId="7" fillId="3" borderId="137" xfId="0" applyFont="1" applyFill="1" applyBorder="1" applyAlignment="1">
      <alignment horizontal="center" vertical="center"/>
    </xf>
    <xf numFmtId="0" fontId="11" fillId="2" borderId="139" xfId="0" applyFont="1" applyFill="1" applyBorder="1" applyAlignment="1">
      <alignment horizontal="center" vertical="center"/>
    </xf>
    <xf numFmtId="0" fontId="7" fillId="3" borderId="140" xfId="0" applyFont="1" applyFill="1" applyBorder="1" applyAlignment="1">
      <alignment horizontal="center" vertical="center"/>
    </xf>
    <xf numFmtId="0" fontId="11" fillId="2" borderId="141" xfId="0" applyFont="1" applyFill="1" applyBorder="1" applyAlignment="1">
      <alignment horizontal="center" vertical="center"/>
    </xf>
    <xf numFmtId="0" fontId="7" fillId="3" borderId="142" xfId="0" applyFont="1" applyFill="1" applyBorder="1" applyAlignment="1">
      <alignment horizontal="center" vertical="center"/>
    </xf>
    <xf numFmtId="0" fontId="12" fillId="3" borderId="58" xfId="0" applyFont="1" applyFill="1" applyBorder="1" applyAlignment="1">
      <alignment horizontal="center"/>
    </xf>
    <xf numFmtId="0" fontId="5" fillId="0" borderId="57" xfId="0" applyFont="1" applyBorder="1"/>
    <xf numFmtId="0" fontId="5" fillId="0" borderId="59" xfId="0" applyFont="1" applyBorder="1"/>
    <xf numFmtId="0" fontId="12" fillId="3" borderId="60" xfId="0" applyFont="1" applyFill="1" applyBorder="1" applyAlignment="1">
      <alignment horizontal="center"/>
    </xf>
    <xf numFmtId="0" fontId="5" fillId="0" borderId="61" xfId="0" applyFont="1" applyBorder="1"/>
    <xf numFmtId="0" fontId="4" fillId="2" borderId="44" xfId="0" applyFont="1" applyFill="1" applyBorder="1" applyAlignment="1">
      <alignment horizontal="center" vertical="center"/>
    </xf>
    <xf numFmtId="0" fontId="5" fillId="0" borderId="45" xfId="0" applyFont="1" applyBorder="1"/>
    <xf numFmtId="0" fontId="5" fillId="0" borderId="46" xfId="0" applyFont="1" applyBorder="1"/>
    <xf numFmtId="0" fontId="4" fillId="2" borderId="47" xfId="0" applyFont="1" applyFill="1" applyBorder="1" applyAlignment="1">
      <alignment horizontal="center" vertical="center"/>
    </xf>
    <xf numFmtId="0" fontId="5" fillId="0" borderId="48" xfId="0" applyFont="1" applyBorder="1"/>
    <xf numFmtId="0" fontId="4" fillId="2" borderId="49" xfId="0" applyFont="1" applyFill="1" applyBorder="1" applyAlignment="1">
      <alignment horizontal="center" vertical="center"/>
    </xf>
    <xf numFmtId="0" fontId="5" fillId="0" borderId="50" xfId="0" applyFont="1" applyBorder="1"/>
    <xf numFmtId="0" fontId="12" fillId="3" borderId="52" xfId="0" applyFont="1" applyFill="1" applyBorder="1" applyAlignment="1">
      <alignment horizontal="center"/>
    </xf>
    <xf numFmtId="0" fontId="5" fillId="0" borderId="53" xfId="0" applyFont="1" applyBorder="1"/>
    <xf numFmtId="0" fontId="5" fillId="0" borderId="54" xfId="0" applyFont="1" applyBorder="1"/>
    <xf numFmtId="0" fontId="12" fillId="3" borderId="55" xfId="0" applyFont="1" applyFill="1" applyBorder="1" applyAlignment="1">
      <alignment horizontal="center"/>
    </xf>
    <xf numFmtId="0" fontId="5" fillId="0" borderId="56" xfId="0" applyFont="1" applyBorder="1"/>
    <xf numFmtId="0" fontId="4" fillId="2" borderId="5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6" xfId="0" applyFont="1" applyBorder="1"/>
    <xf numFmtId="0" fontId="4" fillId="2" borderId="7" xfId="0" applyFont="1" applyFill="1" applyBorder="1" applyAlignment="1">
      <alignment horizontal="center" vertical="center"/>
    </xf>
    <xf numFmtId="0" fontId="5" fillId="0" borderId="8" xfId="0" applyFont="1" applyBorder="1"/>
    <xf numFmtId="0" fontId="5" fillId="0" borderId="9" xfId="0" applyFont="1" applyBorder="1"/>
    <xf numFmtId="0" fontId="4" fillId="2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4" xfId="0" applyFont="1" applyBorder="1"/>
    <xf numFmtId="0" fontId="4" fillId="2" borderId="11" xfId="0" applyFont="1" applyFill="1" applyBorder="1" applyAlignment="1">
      <alignment horizontal="center" vertical="center"/>
    </xf>
    <xf numFmtId="0" fontId="5" fillId="0" borderId="16" xfId="0" applyFont="1" applyBorder="1"/>
    <xf numFmtId="0" fontId="4" fillId="2" borderId="1" xfId="0" applyFont="1" applyFill="1" applyBorder="1" applyAlignment="1">
      <alignment horizontal="center" vertical="center"/>
    </xf>
    <xf numFmtId="0" fontId="5" fillId="0" borderId="12" xfId="0" applyFont="1" applyBorder="1"/>
    <xf numFmtId="0" fontId="16" fillId="3" borderId="78" xfId="0" applyFont="1" applyFill="1" applyBorder="1"/>
    <xf numFmtId="0" fontId="5" fillId="0" borderId="76" xfId="0" applyFont="1" applyBorder="1"/>
    <xf numFmtId="0" fontId="5" fillId="0" borderId="79" xfId="0" applyFont="1" applyBorder="1"/>
    <xf numFmtId="0" fontId="16" fillId="3" borderId="75" xfId="0" applyFont="1" applyFill="1" applyBorder="1"/>
    <xf numFmtId="0" fontId="5" fillId="0" borderId="77" xfId="0" applyFont="1" applyBorder="1"/>
    <xf numFmtId="0" fontId="12" fillId="3" borderId="68" xfId="0" applyFont="1" applyFill="1" applyBorder="1" applyAlignment="1">
      <alignment horizontal="center"/>
    </xf>
    <xf numFmtId="0" fontId="5" fillId="0" borderId="69" xfId="0" applyFont="1" applyBorder="1"/>
    <xf numFmtId="0" fontId="5" fillId="0" borderId="70" xfId="0" applyFont="1" applyBorder="1"/>
    <xf numFmtId="0" fontId="12" fillId="3" borderId="71" xfId="0" applyFont="1" applyFill="1" applyBorder="1" applyAlignment="1">
      <alignment horizontal="center"/>
    </xf>
    <xf numFmtId="0" fontId="5" fillId="0" borderId="72" xfId="0" applyFont="1" applyBorder="1"/>
    <xf numFmtId="0" fontId="14" fillId="6" borderId="68" xfId="0" applyFont="1" applyFill="1" applyBorder="1" applyAlignment="1">
      <alignment horizontal="center"/>
    </xf>
    <xf numFmtId="0" fontId="14" fillId="6" borderId="71" xfId="0" applyFont="1" applyFill="1" applyBorder="1" applyAlignment="1">
      <alignment horizontal="center"/>
    </xf>
    <xf numFmtId="0" fontId="12" fillId="3" borderId="57" xfId="0" applyFont="1" applyFill="1" applyBorder="1" applyAlignment="1">
      <alignment horizontal="center"/>
    </xf>
    <xf numFmtId="0" fontId="16" fillId="3" borderId="60" xfId="0" applyFont="1" applyFill="1" applyBorder="1"/>
    <xf numFmtId="0" fontId="14" fillId="6" borderId="87" xfId="0" applyFont="1" applyFill="1" applyBorder="1" applyAlignment="1">
      <alignment horizontal="center"/>
    </xf>
    <xf numFmtId="0" fontId="5" fillId="0" borderId="87" xfId="0" applyFont="1" applyBorder="1"/>
    <xf numFmtId="0" fontId="5" fillId="0" borderId="88" xfId="0" applyFont="1" applyBorder="1"/>
    <xf numFmtId="0" fontId="5" fillId="0" borderId="89" xfId="0" applyFont="1" applyBorder="1"/>
    <xf numFmtId="0" fontId="4" fillId="2" borderId="8" xfId="0" applyFont="1" applyFill="1" applyBorder="1" applyAlignment="1">
      <alignment horizontal="center" vertical="center"/>
    </xf>
    <xf numFmtId="0" fontId="5" fillId="0" borderId="90" xfId="0" applyFont="1" applyBorder="1"/>
    <xf numFmtId="0" fontId="16" fillId="3" borderId="57" xfId="0" applyFont="1" applyFill="1" applyBorder="1"/>
    <xf numFmtId="0" fontId="4" fillId="2" borderId="80" xfId="0" applyFont="1" applyFill="1" applyBorder="1" applyAlignment="1">
      <alignment horizontal="center" vertical="center"/>
    </xf>
    <xf numFmtId="0" fontId="5" fillId="0" borderId="81" xfId="0" applyFont="1" applyBorder="1"/>
    <xf numFmtId="0" fontId="16" fillId="3" borderId="76" xfId="0" applyFont="1" applyFill="1" applyBorder="1"/>
    <xf numFmtId="0" fontId="14" fillId="6" borderId="78" xfId="0" applyFont="1" applyFill="1" applyBorder="1" applyAlignment="1">
      <alignment horizontal="center"/>
    </xf>
    <xf numFmtId="0" fontId="5" fillId="0" borderId="100" xfId="0" applyFont="1" applyBorder="1"/>
    <xf numFmtId="0" fontId="14" fillId="6" borderId="76" xfId="0" applyFont="1" applyFill="1" applyBorder="1" applyAlignment="1">
      <alignment horizontal="center"/>
    </xf>
    <xf numFmtId="0" fontId="5" fillId="0" borderId="101" xfId="0" applyFont="1" applyBorder="1"/>
    <xf numFmtId="0" fontId="4" fillId="2" borderId="110" xfId="0" applyFont="1" applyFill="1" applyBorder="1" applyAlignment="1">
      <alignment horizontal="center" vertical="center"/>
    </xf>
    <xf numFmtId="0" fontId="5" fillId="0" borderId="111" xfId="0" applyFont="1" applyBorder="1"/>
    <xf numFmtId="0" fontId="5" fillId="0" borderId="113" xfId="0" applyFont="1" applyBorder="1"/>
    <xf numFmtId="0" fontId="4" fillId="2" borderId="114" xfId="0" applyFont="1" applyFill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5" fillId="0" borderId="84" xfId="0" applyFont="1" applyBorder="1"/>
    <xf numFmtId="0" fontId="22" fillId="0" borderId="35" xfId="0" applyFont="1" applyBorder="1" applyAlignment="1">
      <alignment horizontal="center" vertical="center"/>
    </xf>
    <xf numFmtId="0" fontId="5" fillId="0" borderId="62" xfId="0" applyFont="1" applyBorder="1"/>
    <xf numFmtId="0" fontId="6" fillId="3" borderId="57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0" fontId="22" fillId="0" borderId="12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9" fillId="7" borderId="120" xfId="0" applyFont="1" applyFill="1" applyBorder="1" applyAlignment="1">
      <alignment horizontal="center" vertical="center"/>
    </xf>
    <xf numFmtId="0" fontId="5" fillId="0" borderId="121" xfId="0" applyFont="1" applyBorder="1"/>
    <xf numFmtId="0" fontId="20" fillId="7" borderId="122" xfId="0" applyFont="1" applyFill="1" applyBorder="1" applyAlignment="1">
      <alignment horizontal="center" vertical="center"/>
    </xf>
    <xf numFmtId="0" fontId="21" fillId="3" borderId="116" xfId="0" applyFont="1" applyFill="1" applyBorder="1" applyAlignment="1">
      <alignment horizontal="center" vertical="center"/>
    </xf>
    <xf numFmtId="0" fontId="5" fillId="0" borderId="128" xfId="0" applyFont="1" applyBorder="1"/>
    <xf numFmtId="0" fontId="6" fillId="3" borderId="123" xfId="0" applyFont="1" applyFill="1" applyBorder="1" applyAlignment="1">
      <alignment horizontal="center" vertical="center"/>
    </xf>
    <xf numFmtId="0" fontId="5" fillId="0" borderId="123" xfId="0" applyFont="1" applyBorder="1"/>
    <xf numFmtId="0" fontId="5" fillId="0" borderId="124" xfId="0" applyFont="1" applyBorder="1"/>
    <xf numFmtId="0" fontId="6" fillId="3" borderId="125" xfId="0" applyFont="1" applyFill="1" applyBorder="1" applyAlignment="1">
      <alignment horizontal="center" vertical="center"/>
    </xf>
    <xf numFmtId="0" fontId="6" fillId="3" borderId="121" xfId="0" applyFont="1" applyFill="1" applyBorder="1" applyAlignment="1">
      <alignment horizontal="center" vertical="center"/>
    </xf>
    <xf numFmtId="0" fontId="6" fillId="3" borderId="134" xfId="0" applyFont="1" applyFill="1" applyBorder="1" applyAlignment="1">
      <alignment horizontal="center" vertical="center"/>
    </xf>
    <xf numFmtId="0" fontId="6" fillId="3" borderId="61" xfId="0" applyFont="1" applyFill="1" applyBorder="1" applyAlignment="1">
      <alignment horizontal="center" vertical="center"/>
    </xf>
    <xf numFmtId="0" fontId="6" fillId="0" borderId="126" xfId="0" applyFont="1" applyBorder="1" applyAlignment="1">
      <alignment horizontal="center" vertical="center"/>
    </xf>
    <xf numFmtId="0" fontId="6" fillId="0" borderId="127" xfId="0" applyFont="1" applyBorder="1" applyAlignment="1">
      <alignment horizontal="center" vertical="center"/>
    </xf>
    <xf numFmtId="0" fontId="22" fillId="0" borderId="126" xfId="0" applyFont="1" applyBorder="1" applyAlignment="1">
      <alignment horizontal="center" vertical="center"/>
    </xf>
    <xf numFmtId="0" fontId="21" fillId="3" borderId="65" xfId="0" applyFont="1" applyFill="1" applyBorder="1" applyAlignment="1">
      <alignment horizontal="center" vertical="center"/>
    </xf>
    <xf numFmtId="0" fontId="5" fillId="0" borderId="104" xfId="0" applyFont="1" applyBorder="1"/>
    <xf numFmtId="0" fontId="6" fillId="3" borderId="129" xfId="0" applyFont="1" applyFill="1" applyBorder="1" applyAlignment="1">
      <alignment horizontal="center" vertical="center"/>
    </xf>
    <xf numFmtId="0" fontId="5" fillId="0" borderId="129" xfId="0" applyFont="1" applyBorder="1"/>
    <xf numFmtId="0" fontId="5" fillId="0" borderId="66" xfId="0" applyFont="1" applyBorder="1"/>
    <xf numFmtId="0" fontId="6" fillId="3" borderId="130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5" fillId="0" borderId="105" xfId="0" applyFont="1" applyBorder="1"/>
    <xf numFmtId="0" fontId="6" fillId="0" borderId="35" xfId="0" applyFont="1" applyBorder="1" applyAlignment="1">
      <alignment horizontal="center" vertical="center"/>
    </xf>
    <xf numFmtId="0" fontId="5" fillId="0" borderId="107" xfId="0" applyFont="1" applyBorder="1"/>
    <xf numFmtId="0" fontId="6" fillId="3" borderId="69" xfId="0" applyFont="1" applyFill="1" applyBorder="1" applyAlignment="1">
      <alignment horizontal="center" vertical="center"/>
    </xf>
    <xf numFmtId="0" fontId="6" fillId="3" borderId="71" xfId="0" applyFont="1" applyFill="1" applyBorder="1" applyAlignment="1">
      <alignment horizontal="center" vertical="center"/>
    </xf>
    <xf numFmtId="0" fontId="5" fillId="0" borderId="134" xfId="0" applyFont="1" applyBorder="1"/>
    <xf numFmtId="0" fontId="4" fillId="2" borderId="131" xfId="0" applyFont="1" applyFill="1" applyBorder="1" applyAlignment="1">
      <alignment horizontal="center" vertical="center"/>
    </xf>
    <xf numFmtId="0" fontId="5" fillId="0" borderId="133" xfId="0" applyFont="1" applyBorder="1"/>
    <xf numFmtId="0" fontId="12" fillId="3" borderId="53" xfId="0" applyFont="1" applyFill="1" applyBorder="1" applyAlignment="1">
      <alignment horizontal="center"/>
    </xf>
    <xf numFmtId="0" fontId="5" fillId="0" borderId="138" xfId="0" applyFont="1" applyBorder="1"/>
    <xf numFmtId="0" fontId="12" fillId="3" borderId="69" xfId="0" applyFont="1" applyFill="1" applyBorder="1" applyAlignment="1">
      <alignment horizontal="center"/>
    </xf>
    <xf numFmtId="0" fontId="14" fillId="6" borderId="6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57"/>
  <sheetViews>
    <sheetView workbookViewId="0">
      <selection sqref="A1:AC1"/>
    </sheetView>
  </sheetViews>
  <sheetFormatPr baseColWidth="10" defaultColWidth="12.7109375" defaultRowHeight="15" customHeight="1" x14ac:dyDescent="0.2"/>
  <cols>
    <col min="1" max="1" width="17.7109375" customWidth="1"/>
    <col min="2" max="26" width="3.7109375" customWidth="1"/>
    <col min="27" max="27" width="4.42578125" customWidth="1"/>
    <col min="28" max="29" width="3.7109375" customWidth="1"/>
  </cols>
  <sheetData>
    <row r="1" spans="1:29" ht="21.75" customHeight="1" x14ac:dyDescent="0.35">
      <c r="A1" s="142" t="s">
        <v>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</row>
    <row r="2" spans="1:29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1.75" customHeight="1" x14ac:dyDescent="0.2">
      <c r="A3" s="144" t="s">
        <v>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2"/>
      <c r="N3" s="145" t="str">
        <f>Paramètres!B1</f>
        <v>A</v>
      </c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</row>
    <row r="4" spans="1:29" ht="21.75" customHeight="1" x14ac:dyDescent="0.2">
      <c r="A4" s="2"/>
      <c r="B4" s="2"/>
      <c r="C4" s="2"/>
      <c r="D4" s="2"/>
      <c r="E4" s="146" t="s">
        <v>2</v>
      </c>
      <c r="F4" s="143"/>
      <c r="G4" s="143"/>
      <c r="H4" s="143"/>
      <c r="I4" s="143"/>
      <c r="J4" s="143"/>
      <c r="K4" s="146" t="str">
        <f>Paramètres!B3</f>
        <v>A1</v>
      </c>
      <c r="L4" s="143"/>
      <c r="M4" s="2" t="s">
        <v>3</v>
      </c>
      <c r="N4" s="146" t="s">
        <v>2</v>
      </c>
      <c r="O4" s="143"/>
      <c r="P4" s="143"/>
      <c r="Q4" s="143"/>
      <c r="R4" s="143"/>
      <c r="S4" s="143"/>
      <c r="T4" s="146" t="str">
        <f>Paramètres!B4</f>
        <v>A2</v>
      </c>
      <c r="U4" s="143"/>
      <c r="V4" s="2"/>
      <c r="W4" s="2"/>
      <c r="X4" s="2"/>
      <c r="Y4" s="2"/>
      <c r="Z4" s="2"/>
      <c r="AA4" s="2"/>
      <c r="AB4" s="2"/>
      <c r="AC4" s="2"/>
    </row>
    <row r="5" spans="1:29" ht="20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9.5" customHeight="1" x14ac:dyDescent="0.35">
      <c r="A6" s="151" t="s">
        <v>4</v>
      </c>
      <c r="B6" s="147" t="s">
        <v>5</v>
      </c>
      <c r="C6" s="136"/>
      <c r="D6" s="148"/>
      <c r="E6" s="135" t="s">
        <v>6</v>
      </c>
      <c r="F6" s="136"/>
      <c r="G6" s="137"/>
      <c r="H6" s="138" t="s">
        <v>7</v>
      </c>
      <c r="I6" s="139"/>
      <c r="J6" s="140"/>
      <c r="K6" s="138" t="s">
        <v>8</v>
      </c>
      <c r="L6" s="139"/>
      <c r="M6" s="140"/>
      <c r="N6" s="138" t="s">
        <v>9</v>
      </c>
      <c r="O6" s="139"/>
      <c r="P6" s="140"/>
      <c r="Q6" s="141" t="s">
        <v>10</v>
      </c>
      <c r="R6" s="139"/>
      <c r="S6" s="140"/>
      <c r="T6" s="138" t="s">
        <v>11</v>
      </c>
      <c r="U6" s="139"/>
      <c r="V6" s="140"/>
      <c r="W6" s="147" t="s">
        <v>12</v>
      </c>
      <c r="X6" s="136"/>
      <c r="Y6" s="136"/>
      <c r="Z6" s="148"/>
      <c r="AA6" s="149" t="s">
        <v>13</v>
      </c>
      <c r="AB6" s="4"/>
      <c r="AC6" s="4"/>
    </row>
    <row r="7" spans="1:29" ht="19.5" customHeight="1" x14ac:dyDescent="0.35">
      <c r="A7" s="152"/>
      <c r="B7" s="5" t="s">
        <v>14</v>
      </c>
      <c r="C7" s="6" t="s">
        <v>15</v>
      </c>
      <c r="D7" s="7" t="s">
        <v>16</v>
      </c>
      <c r="E7" s="5" t="s">
        <v>14</v>
      </c>
      <c r="F7" s="6" t="s">
        <v>15</v>
      </c>
      <c r="G7" s="7" t="s">
        <v>16</v>
      </c>
      <c r="H7" s="5" t="s">
        <v>14</v>
      </c>
      <c r="I7" s="6" t="s">
        <v>15</v>
      </c>
      <c r="J7" s="7" t="s">
        <v>16</v>
      </c>
      <c r="K7" s="5" t="s">
        <v>14</v>
      </c>
      <c r="L7" s="6" t="s">
        <v>15</v>
      </c>
      <c r="M7" s="7" t="s">
        <v>16</v>
      </c>
      <c r="N7" s="5" t="s">
        <v>14</v>
      </c>
      <c r="O7" s="6" t="s">
        <v>15</v>
      </c>
      <c r="P7" s="7" t="s">
        <v>16</v>
      </c>
      <c r="Q7" s="5" t="s">
        <v>14</v>
      </c>
      <c r="R7" s="6" t="s">
        <v>15</v>
      </c>
      <c r="S7" s="7" t="s">
        <v>16</v>
      </c>
      <c r="T7" s="5" t="s">
        <v>14</v>
      </c>
      <c r="U7" s="6" t="s">
        <v>15</v>
      </c>
      <c r="V7" s="7" t="s">
        <v>16</v>
      </c>
      <c r="W7" s="6" t="s">
        <v>15</v>
      </c>
      <c r="X7" s="7" t="s">
        <v>16</v>
      </c>
      <c r="Y7" s="6" t="s">
        <v>14</v>
      </c>
      <c r="Z7" s="7" t="s">
        <v>17</v>
      </c>
      <c r="AA7" s="150"/>
      <c r="AB7" s="4"/>
      <c r="AC7" s="4"/>
    </row>
    <row r="8" spans="1:29" ht="19.5" customHeight="1" x14ac:dyDescent="0.35">
      <c r="A8" s="8" t="str">
        <f>Paramètres!B6</f>
        <v>St Augustin Angers 1</v>
      </c>
      <c r="B8" s="9">
        <f>IF(C8&lt;&gt;"",IF((C8-D8)&gt;0,Paramètres!$B$17,IF((C8-D8)&lt;0,Paramètres!$B$19,IF((C8-D8)=0,Paramètres!$B$18))),"")</f>
        <v>1</v>
      </c>
      <c r="C8" s="10">
        <f t="shared" ref="C8:D8" si="0">T20</f>
        <v>0</v>
      </c>
      <c r="D8" s="11">
        <f t="shared" si="0"/>
        <v>0</v>
      </c>
      <c r="E8" s="9">
        <f>IF(F8&lt;&gt;"",IF((F8-G8)&gt;0,Paramètres!$B$17,IF((F8-G8)&lt;0,Paramètres!$B$19,IF((F8-G8)=0,Paramètres!$B$18))),"")</f>
        <v>1</v>
      </c>
      <c r="F8" s="10">
        <f>U41</f>
        <v>0</v>
      </c>
      <c r="G8" s="11">
        <f>T41</f>
        <v>0</v>
      </c>
      <c r="H8" s="9">
        <f>IF(I8&lt;&gt;"",IF((I8-J8)&gt;0,Paramètres!$B$17,IF((I8-J8)&lt;0,Paramètres!$B$19,IF((I8-J8)=0,Paramètres!$B$18))),"")</f>
        <v>1</v>
      </c>
      <c r="I8" s="10">
        <f t="shared" ref="I8:J8" si="1">T27</f>
        <v>0</v>
      </c>
      <c r="J8" s="11">
        <f t="shared" si="1"/>
        <v>0</v>
      </c>
      <c r="K8" s="9">
        <f>IF(L8&lt;&gt;"",IF((L8-M8)&gt;0,Paramètres!$B$17,IF((L8-M8)&lt;0,Paramètres!$B$19,IF((L8-M8)=0,Paramètres!$B$18))),"")</f>
        <v>1</v>
      </c>
      <c r="L8" s="10">
        <f t="shared" ref="L8:M8" si="2">T29</f>
        <v>0</v>
      </c>
      <c r="M8" s="11">
        <f t="shared" si="2"/>
        <v>0</v>
      </c>
      <c r="N8" s="9">
        <f>IF(O8&lt;&gt;"",IF((O8-P8)&gt;0,Paramètres!$B$17,IF((O8-P8)&lt;0,Paramètres!$B$19,IF((O8-P8)=0,Paramètres!$B$18))),"")</f>
        <v>1</v>
      </c>
      <c r="O8" s="10">
        <f t="shared" ref="O8:P8" si="3">T31</f>
        <v>0</v>
      </c>
      <c r="P8" s="11">
        <f t="shared" si="3"/>
        <v>0</v>
      </c>
      <c r="Q8" s="9">
        <f>IF(R8&lt;&gt;"",IF((R8-S8)&gt;0,Paramètres!$B$17,IF((R8-S8)&lt;0,Paramètres!$B$19,IF((R8-S8)=0,Paramètres!$B$18))),"")</f>
        <v>1</v>
      </c>
      <c r="R8" s="10">
        <f>U33</f>
        <v>0</v>
      </c>
      <c r="S8" s="11">
        <f>T33</f>
        <v>0</v>
      </c>
      <c r="T8" s="9">
        <f>IF(U8&lt;&gt;"",IF((U8-V8)&gt;0,Paramètres!$B$17,IF((U8-V8)&lt;0,Paramètres!$B$19,IF((U8-V8)=0,Paramètres!$B$18))),"")</f>
        <v>1</v>
      </c>
      <c r="U8" s="10">
        <f t="shared" ref="U8:V8" si="4">T37</f>
        <v>0</v>
      </c>
      <c r="V8" s="11">
        <f t="shared" si="4"/>
        <v>0</v>
      </c>
      <c r="W8" s="12">
        <f t="shared" ref="W8:X8" si="5">C8+F8+I8+L8+O8+R8+U8</f>
        <v>0</v>
      </c>
      <c r="X8" s="11">
        <f t="shared" si="5"/>
        <v>0</v>
      </c>
      <c r="Y8" s="13">
        <f t="shared" ref="Y8:Y17" si="6">B8+E8+H8+K8+N8+Q8+T8</f>
        <v>7</v>
      </c>
      <c r="Z8" s="14">
        <f t="shared" ref="Z8:Z17" si="7">IFERROR(W8-X8,"")</f>
        <v>0</v>
      </c>
      <c r="AA8" s="15">
        <f t="shared" ref="AA8:AA17" si="8">COUNTIFS($Y$8:$Y$17,"&gt;"&amp;$Y8)+COUNTIFS($Y$8:$Y$17,Y8,$Z$8:$Z$17,"&gt;"&amp;$Z8)+COUNTIFS($Y$8:$Y$17,Y8,$Z$8:$Z$17,Z8,$W$8:$W$17,"&gt;"&amp;$W8)+1</f>
        <v>1</v>
      </c>
      <c r="AB8" s="4"/>
      <c r="AC8" s="4"/>
    </row>
    <row r="9" spans="1:29" ht="19.5" customHeight="1" x14ac:dyDescent="0.35">
      <c r="A9" s="16" t="str">
        <f>Paramètres!B7</f>
        <v>St Jo Doué 1</v>
      </c>
      <c r="B9" s="17">
        <f>IF(C9&lt;&gt;"",IF((C9-D9)&gt;0,Paramètres!$B$17,IF((C9-D9)&lt;0,Paramètres!$B$19,IF((C9-D9)=0,Paramètres!$B$18))),"")</f>
        <v>1</v>
      </c>
      <c r="C9" s="18">
        <f t="shared" ref="C9:D9" si="9">T39</f>
        <v>0</v>
      </c>
      <c r="D9" s="19">
        <f t="shared" si="9"/>
        <v>0</v>
      </c>
      <c r="E9" s="17">
        <f>IF(F9&lt;&gt;"",IF((F9-G9)&gt;0,Paramètres!$B$17,IF((F9-G9)&lt;0,Paramètres!$B$19,IF((F9-G9)=0,Paramètres!$B$18))),"")</f>
        <v>1</v>
      </c>
      <c r="F9" s="18">
        <f>U43</f>
        <v>0</v>
      </c>
      <c r="G9" s="19">
        <f>T43</f>
        <v>0</v>
      </c>
      <c r="H9" s="17">
        <f>IF(I9&lt;&gt;"",IF((I9-J9)&gt;0,Paramètres!$B$17,IF((I9-J9)&lt;0,Paramètres!$B$19,IF((I9-J9)=0,Paramètres!$B$18))),"")</f>
        <v>1</v>
      </c>
      <c r="I9" s="18">
        <f t="shared" ref="I9:J9" si="10">T45</f>
        <v>0</v>
      </c>
      <c r="J9" s="19">
        <f t="shared" si="10"/>
        <v>0</v>
      </c>
      <c r="K9" s="17">
        <f>IF(L9&lt;&gt;"",IF((L9-M9)&gt;0,Paramètres!$B$17,IF((L9-M9)&lt;0,Paramètres!$B$19,IF((L9-M9)=0,Paramètres!$B$18))),"")</f>
        <v>1</v>
      </c>
      <c r="L9" s="18">
        <f t="shared" ref="L9:M9" si="11">T45</f>
        <v>0</v>
      </c>
      <c r="M9" s="19">
        <f t="shared" si="11"/>
        <v>0</v>
      </c>
      <c r="N9" s="17">
        <f>IF(O9&lt;&gt;"",IF((O9-P9)&gt;0,Paramètres!$B$17,IF((O9-P9)&lt;0,Paramètres!$B$19,IF((O9-P9)=0,Paramètres!$B$18))),"")</f>
        <v>1</v>
      </c>
      <c r="O9" s="18">
        <f t="shared" ref="O9:P9" si="12">T47</f>
        <v>0</v>
      </c>
      <c r="P9" s="19">
        <f t="shared" si="12"/>
        <v>0</v>
      </c>
      <c r="Q9" s="17">
        <f>IF(R9&lt;&gt;"",IF((R9-S9)&gt;0,Paramètres!$B$17,IF((R9-S9)&lt;0,Paramètres!$B$19,IF((R9-S9)=0,Paramètres!$B$18))),"")</f>
        <v>1</v>
      </c>
      <c r="R9" s="18">
        <f>U31</f>
        <v>0</v>
      </c>
      <c r="S9" s="19">
        <f>T31</f>
        <v>0</v>
      </c>
      <c r="T9" s="17">
        <f>IF(U9&lt;&gt;"",IF((U9-V9)&gt;0,Paramètres!$B$17,IF((U9-V9)&lt;0,Paramètres!$B$19,IF((U9-V9)=0,Paramètres!$B$18))),"")</f>
        <v>1</v>
      </c>
      <c r="U9" s="18">
        <f t="shared" ref="U9:V9" si="13">T35</f>
        <v>0</v>
      </c>
      <c r="V9" s="19">
        <f t="shared" si="13"/>
        <v>0</v>
      </c>
      <c r="W9" s="20">
        <f t="shared" ref="W9:X9" si="14">C9+F9+I9+L9+O9+R9+U9</f>
        <v>0</v>
      </c>
      <c r="X9" s="19">
        <f t="shared" si="14"/>
        <v>0</v>
      </c>
      <c r="Y9" s="21">
        <f t="shared" si="6"/>
        <v>7</v>
      </c>
      <c r="Z9" s="22">
        <f t="shared" si="7"/>
        <v>0</v>
      </c>
      <c r="AA9" s="23">
        <f t="shared" si="8"/>
        <v>1</v>
      </c>
      <c r="AB9" s="4"/>
      <c r="AC9" s="4"/>
    </row>
    <row r="10" spans="1:29" ht="19.5" customHeight="1" x14ac:dyDescent="0.35">
      <c r="A10" s="16" t="str">
        <f>Paramètres!B8</f>
        <v>St Charles Angers 2</v>
      </c>
      <c r="B10" s="17">
        <f>IF(C10&lt;&gt;"",IF((C10-D10)&gt;0,Paramètres!$B$17,IF((C10-D10)&lt;0,Paramètres!$B$19,IF((C10-D10)=0,Paramètres!$B$18))),"")</f>
        <v>1</v>
      </c>
      <c r="C10" s="18">
        <f>U39</f>
        <v>0</v>
      </c>
      <c r="D10" s="19">
        <f>T39</f>
        <v>0</v>
      </c>
      <c r="E10" s="17">
        <f>IF(F10&lt;&gt;"",IF((F10-G10)&gt;0,Paramètres!$B$17,IF((F10-G10)&lt;0,Paramètres!$B$19,IF((F10-G10)=0,Paramètres!$B$18))),"")</f>
        <v>1</v>
      </c>
      <c r="F10" s="18">
        <f t="shared" ref="F10:G10" si="15">T41</f>
        <v>0</v>
      </c>
      <c r="G10" s="19">
        <f t="shared" si="15"/>
        <v>0</v>
      </c>
      <c r="H10" s="17">
        <f>IF(I10&lt;&gt;"",IF((I10-J10)&gt;0,Paramètres!$B$17,IF((I10-J10)&lt;0,Paramètres!$B$19,IF((I10-J10)=0,Paramètres!$B$18))),"")</f>
        <v>1</v>
      </c>
      <c r="I10" s="18">
        <f>U25</f>
        <v>0</v>
      </c>
      <c r="J10" s="19">
        <f>T25</f>
        <v>0</v>
      </c>
      <c r="K10" s="17">
        <f>IF(L10&lt;&gt;"",IF((L10-M10)&gt;0,Paramètres!$B$17,IF((L10-M10)&lt;0,Paramètres!$B$19,IF((L10-M10)=0,Paramètres!$B$18))),"")</f>
        <v>1</v>
      </c>
      <c r="L10" s="18">
        <f t="shared" ref="L10:M10" si="16">T46</f>
        <v>0</v>
      </c>
      <c r="M10" s="19">
        <f t="shared" si="16"/>
        <v>0</v>
      </c>
      <c r="N10" s="17">
        <f>IF(O10&lt;&gt;"",IF((O10-P10)&gt;0,Paramètres!$B$17,IF((O10-P10)&lt;0,Paramètres!$B$19,IF((O10-P10)=0,Paramètres!$B$18))),"")</f>
        <v>1</v>
      </c>
      <c r="O10" s="18">
        <f t="shared" ref="O10:P10" si="17">T46</f>
        <v>0</v>
      </c>
      <c r="P10" s="19">
        <f t="shared" si="17"/>
        <v>0</v>
      </c>
      <c r="Q10" s="17">
        <f>IF(R10&lt;&gt;"",IF((R10-S10)&gt;0,Paramètres!$B$17,IF((R10-S10)&lt;0,Paramètres!$B$19,IF((R10-S10)=0,Paramètres!$B$18))),"")</f>
        <v>1</v>
      </c>
      <c r="R10" s="18">
        <f t="shared" ref="R10:S10" si="18">T51</f>
        <v>0</v>
      </c>
      <c r="S10" s="19">
        <f t="shared" si="18"/>
        <v>0</v>
      </c>
      <c r="T10" s="17">
        <f>IF(U10&lt;&gt;"",IF((U10-V10)&gt;0,Paramètres!$B$17,IF((U10-V10)&lt;0,Paramètres!$B$19,IF((U10-V10)=0,Paramètres!$B$18))),"")</f>
        <v>1</v>
      </c>
      <c r="U10" s="18">
        <f>U55</f>
        <v>0</v>
      </c>
      <c r="V10" s="19">
        <f>T55</f>
        <v>0</v>
      </c>
      <c r="W10" s="20">
        <f t="shared" ref="W10:X10" si="19">C10+F10+I10+L10+O10+R10+U10</f>
        <v>0</v>
      </c>
      <c r="X10" s="19">
        <f t="shared" si="19"/>
        <v>0</v>
      </c>
      <c r="Y10" s="21">
        <f t="shared" si="6"/>
        <v>7</v>
      </c>
      <c r="Z10" s="22">
        <f t="shared" si="7"/>
        <v>0</v>
      </c>
      <c r="AA10" s="23">
        <f t="shared" si="8"/>
        <v>1</v>
      </c>
      <c r="AB10" s="4"/>
      <c r="AC10" s="4"/>
    </row>
    <row r="11" spans="1:29" ht="19.5" customHeight="1" x14ac:dyDescent="0.35">
      <c r="A11" s="16" t="str">
        <f>Paramètres!B9</f>
        <v>St Jo Longué 2</v>
      </c>
      <c r="B11" s="17">
        <f>IF(C11&lt;&gt;"",IF((C11-D11)&gt;0,Paramètres!$B$17,IF((C11-D11)&lt;0,Paramètres!$B$19,IF((C11-D11)=0,Paramètres!$B$18))),"")</f>
        <v>1</v>
      </c>
      <c r="C11" s="18">
        <f t="shared" ref="C11:D11" si="20">T21</f>
        <v>0</v>
      </c>
      <c r="D11" s="19">
        <f t="shared" si="20"/>
        <v>0</v>
      </c>
      <c r="E11" s="17">
        <f>IF(F11&lt;&gt;"",IF((F11-G11)&gt;0,Paramètres!$B$17,IF((F11-G11)&lt;0,Paramètres!$B$19,IF((F11-G11)=0,Paramètres!$B$18))),"")</f>
        <v>1</v>
      </c>
      <c r="F11" s="18">
        <f>U42</f>
        <v>0</v>
      </c>
      <c r="G11" s="19">
        <f>T42</f>
        <v>0</v>
      </c>
      <c r="H11" s="17">
        <f>IF(I11&lt;&gt;"",IF((I11-J11)&gt;0,Paramètres!$B$17,IF((I11-J11)&lt;0,Paramètres!$B$19,IF((I11-J11)=0,Paramètres!$B$18))),"")</f>
        <v>1</v>
      </c>
      <c r="I11" s="18">
        <f t="shared" ref="I11:J11" si="21">T25</f>
        <v>0</v>
      </c>
      <c r="J11" s="19">
        <f t="shared" si="21"/>
        <v>0</v>
      </c>
      <c r="K11" s="17">
        <f>IF(L11&lt;&gt;"",IF((L11-M11)&gt;0,Paramètres!$B$17,IF((L11-M11)&lt;0,Paramètres!$B$19,IF((L11-M11)=0,Paramètres!$B$18))),"")</f>
        <v>1</v>
      </c>
      <c r="L11" s="18">
        <f t="shared" ref="L11:M11" si="22">T28</f>
        <v>0</v>
      </c>
      <c r="M11" s="19">
        <f t="shared" si="22"/>
        <v>0</v>
      </c>
      <c r="N11" s="17">
        <f>IF(O11&lt;&gt;"",IF((O11-P11)&gt;0,Paramètres!$B$17,IF((O11-P11)&lt;0,Paramètres!$B$19,IF((O11-P11)=0,Paramètres!$B$18))),"")</f>
        <v>1</v>
      </c>
      <c r="O11" s="18">
        <f t="shared" ref="O11:P11" si="23">T49</f>
        <v>0</v>
      </c>
      <c r="P11" s="19">
        <f t="shared" si="23"/>
        <v>0</v>
      </c>
      <c r="Q11" s="17">
        <f>IF(R11&lt;&gt;"",IF((R11-S11)&gt;0,Paramètres!$B$17,IF((R11-S11)&lt;0,Paramètres!$B$19,IF((R11-S11)=0,Paramètres!$B$18))),"")</f>
        <v>1</v>
      </c>
      <c r="R11" s="18">
        <f t="shared" ref="R11:S11" si="24">T33</f>
        <v>0</v>
      </c>
      <c r="S11" s="19">
        <f t="shared" si="24"/>
        <v>0</v>
      </c>
      <c r="T11" s="17">
        <f>IF(U11&lt;&gt;"",IF((U11-V11)&gt;0,Paramètres!$B$17,IF((U11-V11)&lt;0,Paramètres!$B$19,IF((U11-V11)=0,Paramètres!$B$18))),"")</f>
        <v>1</v>
      </c>
      <c r="U11" s="18">
        <f>U35</f>
        <v>0</v>
      </c>
      <c r="V11" s="19">
        <f>T35</f>
        <v>0</v>
      </c>
      <c r="W11" s="20">
        <f t="shared" ref="W11:X11" si="25">C11+F11+I11+L11+O11+R11+U11</f>
        <v>0</v>
      </c>
      <c r="X11" s="19">
        <f t="shared" si="25"/>
        <v>0</v>
      </c>
      <c r="Y11" s="21">
        <f t="shared" si="6"/>
        <v>7</v>
      </c>
      <c r="Z11" s="22">
        <f t="shared" si="7"/>
        <v>0</v>
      </c>
      <c r="AA11" s="23">
        <f t="shared" si="8"/>
        <v>1</v>
      </c>
      <c r="AB11" s="4" t="s">
        <v>18</v>
      </c>
      <c r="AC11" s="4"/>
    </row>
    <row r="12" spans="1:29" ht="19.5" customHeight="1" x14ac:dyDescent="0.35">
      <c r="A12" s="16" t="str">
        <f>Paramètres!B10</f>
        <v>SC Pouancé 3</v>
      </c>
      <c r="B12" s="17">
        <f>IF(C12&lt;&gt;"",IF((C12-D12)&gt;0,Paramètres!$B$17,IF((C12-D12)&lt;0,Paramètres!$B$19,IF((C12-D12)=0,Paramètres!$B$18))),"")</f>
        <v>1</v>
      </c>
      <c r="C12" s="18">
        <f t="shared" ref="C12:D12" si="26">T40</f>
        <v>0</v>
      </c>
      <c r="D12" s="19">
        <f t="shared" si="26"/>
        <v>0</v>
      </c>
      <c r="E12" s="17">
        <f>IF(F12&lt;&gt;"",IF((F12-G12)&gt;0,Paramètres!$B$17,IF((F12-G12)&lt;0,Paramètres!$B$19,IF((F12-G12)=0,Paramètres!$B$18))),"")</f>
        <v>1</v>
      </c>
      <c r="F12" s="18">
        <f t="shared" ref="F12:G12" si="27">T23</f>
        <v>0</v>
      </c>
      <c r="G12" s="19">
        <f t="shared" si="27"/>
        <v>0</v>
      </c>
      <c r="H12" s="17">
        <f>IF(I12&lt;&gt;"",IF((I12-J12)&gt;0,Paramètres!$B$17,IF((I12-J12)&lt;0,Paramètres!$B$19,IF((I12-J12)=0,Paramètres!$B$18))),"")</f>
        <v>1</v>
      </c>
      <c r="I12" s="18">
        <f>U26</f>
        <v>0</v>
      </c>
      <c r="J12" s="19">
        <f>T26</f>
        <v>0</v>
      </c>
      <c r="K12" s="17">
        <f>IF(L12&lt;&gt;"",IF((L12-M12)&gt;0,Paramètres!$B$17,IF((L12-M12)&lt;0,Paramètres!$B$19,IF((L12-M12)=0,Paramètres!$B$18))),"")</f>
        <v>1</v>
      </c>
      <c r="L12" s="18">
        <f>U29</f>
        <v>0</v>
      </c>
      <c r="M12" s="19">
        <f>T29</f>
        <v>0</v>
      </c>
      <c r="N12" s="17">
        <f>IF(O12&lt;&gt;"",IF((O12-P12)&gt;0,Paramètres!$B$17,IF((O12-P12)&lt;0,Paramètres!$B$19,IF((O12-P12)=0,Paramètres!$B$18))),"")</f>
        <v>1</v>
      </c>
      <c r="O12" s="18">
        <f>U50</f>
        <v>0</v>
      </c>
      <c r="P12" s="19">
        <f>T50</f>
        <v>0</v>
      </c>
      <c r="Q12" s="17">
        <f>IF(R12&lt;&gt;"",IF((R12-S12)&gt;0,Paramètres!$B$17,IF((R12-S12)&lt;0,Paramètres!$B$19,IF((R12-S12)=0,Paramètres!$B$18))),"")</f>
        <v>1</v>
      </c>
      <c r="R12" s="18">
        <f>U34</f>
        <v>0</v>
      </c>
      <c r="S12" s="19">
        <f>T34</f>
        <v>0</v>
      </c>
      <c r="T12" s="17">
        <f>IF(U12&lt;&gt;"",IF((U12-V12)&gt;0,Paramètres!$B$17,IF((U12-V12)&lt;0,Paramètres!$B$19,IF((U12-V12)=0,Paramètres!$B$18))),"")</f>
        <v>1</v>
      </c>
      <c r="U12" s="18">
        <f t="shared" ref="U12:V12" si="28">T55</f>
        <v>0</v>
      </c>
      <c r="V12" s="19">
        <f t="shared" si="28"/>
        <v>0</v>
      </c>
      <c r="W12" s="20">
        <f t="shared" ref="W12:X12" si="29">C12+F12+I12+L12+O12+R12+U12</f>
        <v>0</v>
      </c>
      <c r="X12" s="19">
        <f t="shared" si="29"/>
        <v>0</v>
      </c>
      <c r="Y12" s="21">
        <f t="shared" si="6"/>
        <v>7</v>
      </c>
      <c r="Z12" s="22">
        <f t="shared" si="7"/>
        <v>0</v>
      </c>
      <c r="AA12" s="23">
        <f t="shared" si="8"/>
        <v>1</v>
      </c>
      <c r="AB12" s="4"/>
      <c r="AC12" s="4"/>
    </row>
    <row r="13" spans="1:29" ht="19.5" customHeight="1" x14ac:dyDescent="0.35">
      <c r="A13" s="16" t="str">
        <f>Paramètres!B11</f>
        <v>Angers Montaigne 1</v>
      </c>
      <c r="B13" s="17">
        <f>IF(C13&lt;&gt;"",IF((C13-D13)&gt;0,Paramètres!$B$17,IF((C13-D13)&lt;0,Paramètres!$B$19,IF((C13-D13)=0,Paramètres!$B$18))),"")</f>
        <v>1</v>
      </c>
      <c r="C13" s="18">
        <f>U40</f>
        <v>0</v>
      </c>
      <c r="D13" s="19">
        <f>T40</f>
        <v>0</v>
      </c>
      <c r="E13" s="17">
        <f>IF(F13&lt;&gt;"",IF((F13-G13)&gt;0,Paramètres!$B$17,IF((F13-G13)&lt;0,Paramètres!$B$19,IF((F13-G13)=0,Paramètres!$B$18))),"")</f>
        <v>1</v>
      </c>
      <c r="F13" s="18">
        <f t="shared" ref="F13:G13" si="30">T24</f>
        <v>0</v>
      </c>
      <c r="G13" s="19">
        <f t="shared" si="30"/>
        <v>0</v>
      </c>
      <c r="H13" s="17">
        <f>IF(I13&lt;&gt;"",IF((I13-J13)&gt;0,Paramètres!$B$17,IF((I13-J13)&lt;0,Paramètres!$B$19,IF((I13-J13)=0,Paramètres!$B$18))),"")</f>
        <v>1</v>
      </c>
      <c r="I13" s="18">
        <f>U45</f>
        <v>0</v>
      </c>
      <c r="J13" s="19">
        <f>T45</f>
        <v>0</v>
      </c>
      <c r="K13" s="17">
        <f>IF(L13&lt;&gt;"",IF((L13-M13)&gt;0,Paramètres!$B$17,IF((L13-M13)&lt;0,Paramètres!$B$19,IF((L13-M13)=0,Paramètres!$B$18))),"")</f>
        <v>1</v>
      </c>
      <c r="L13" s="18">
        <f>U28</f>
        <v>0</v>
      </c>
      <c r="M13" s="19">
        <f>T28</f>
        <v>0</v>
      </c>
      <c r="N13" s="17">
        <f>IF(O13&lt;&gt;"",IF((O13-P13)&gt;0,Paramètres!$B$17,IF((O13-P13)&lt;0,Paramètres!$B$19,IF((O13-P13)=0,Paramètres!$B$18))),"")</f>
        <v>1</v>
      </c>
      <c r="O13" s="18">
        <f>T30</f>
        <v>0</v>
      </c>
      <c r="P13" s="19">
        <f>T30</f>
        <v>0</v>
      </c>
      <c r="Q13" s="17">
        <f>IF(R13&lt;&gt;"",IF((R13-S13)&gt;0,Paramètres!$B$17,IF((R13-S13)&lt;0,Paramètres!$B$19,IF((R13-S13)=0,Paramètres!$B$18))),"")</f>
        <v>1</v>
      </c>
      <c r="R13" s="18">
        <f>U53</f>
        <v>0</v>
      </c>
      <c r="S13" s="19">
        <f>T53</f>
        <v>0</v>
      </c>
      <c r="T13" s="17">
        <f>IF(U13&lt;&gt;"",IF((U13-V13)&gt;0,Paramètres!$B$17,IF((U13-V13)&lt;0,Paramètres!$B$19,IF((U13-V13)=0,Paramètres!$B$18))),"")</f>
        <v>1</v>
      </c>
      <c r="U13" s="18">
        <f t="shared" ref="U13:V13" si="31">T36</f>
        <v>0</v>
      </c>
      <c r="V13" s="19">
        <f t="shared" si="31"/>
        <v>0</v>
      </c>
      <c r="W13" s="20">
        <f t="shared" ref="W13:X13" si="32">C13+F13+I13+L13+O13+R13+U13</f>
        <v>0</v>
      </c>
      <c r="X13" s="19">
        <f t="shared" si="32"/>
        <v>0</v>
      </c>
      <c r="Y13" s="21">
        <f t="shared" si="6"/>
        <v>7</v>
      </c>
      <c r="Z13" s="22">
        <f t="shared" si="7"/>
        <v>0</v>
      </c>
      <c r="AA13" s="23">
        <f t="shared" si="8"/>
        <v>1</v>
      </c>
      <c r="AB13" s="4"/>
      <c r="AC13" s="4"/>
    </row>
    <row r="14" spans="1:29" ht="19.5" customHeight="1" x14ac:dyDescent="0.35">
      <c r="A14" s="16" t="str">
        <f>Paramètres!B12</f>
        <v>Baugé Chateaucoin 1</v>
      </c>
      <c r="B14" s="17">
        <f>IF(C14&lt;&gt;"",IF((C14-D14)&gt;0,Paramètres!$B$17,IF((C14-D14)&lt;0,Paramètres!$B$19,IF((C14-D14)=0,Paramètres!$B$18))),"")</f>
        <v>1</v>
      </c>
      <c r="C14" s="24">
        <f>U21</f>
        <v>0</v>
      </c>
      <c r="D14" s="25">
        <f>T21</f>
        <v>0</v>
      </c>
      <c r="E14" s="17">
        <f>IF(F14&lt;&gt;"",IF((F14-G14)&gt;0,Paramètres!$B$17,IF((F14-G14)&lt;0,Paramètres!$B$19,IF((F14-G14)=0,Paramètres!$B$18))),"")</f>
        <v>1</v>
      </c>
      <c r="F14" s="24">
        <f>U23</f>
        <v>0</v>
      </c>
      <c r="G14" s="25">
        <f>T23</f>
        <v>0</v>
      </c>
      <c r="H14" s="17">
        <f>IF(I14&lt;&gt;"",IF((I14-J14)&gt;0,Paramètres!$B$17,IF((I14-J14)&lt;0,Paramètres!$B$19,IF((I14-J14)=0,Paramètres!$B$18))),"")</f>
        <v>1</v>
      </c>
      <c r="I14" s="24">
        <f>U44</f>
        <v>0</v>
      </c>
      <c r="J14" s="25">
        <f>T44</f>
        <v>0</v>
      </c>
      <c r="K14" s="17">
        <f>IF(L14&lt;&gt;"",IF((L14-M14)&gt;0,Paramètres!$B$17,IF((L14-M14)&lt;0,Paramètres!$B$19,IF((L14-M14)=0,Paramètres!$B$18))),"")</f>
        <v>1</v>
      </c>
      <c r="L14" s="24">
        <f>U46</f>
        <v>0</v>
      </c>
      <c r="M14" s="25">
        <f>T46</f>
        <v>0</v>
      </c>
      <c r="N14" s="17">
        <f>IF(O14&lt;&gt;"",IF((O14-P14)&gt;0,Paramètres!$B$17,IF((O14-P14)&lt;0,Paramètres!$B$19,IF((O14-P14)=0,Paramètres!$B$18))),"")</f>
        <v>1</v>
      </c>
      <c r="O14" s="24">
        <f>U32</f>
        <v>0</v>
      </c>
      <c r="P14" s="25">
        <f>T32</f>
        <v>0</v>
      </c>
      <c r="Q14" s="17">
        <f>IF(R14&lt;&gt;"",IF((R14-S14)&gt;0,Paramètres!$B$17,IF((R14-S14)&lt;0,Paramètres!$B$19,IF((R14-S14)=0,Paramètres!$B$18))),"")</f>
        <v>1</v>
      </c>
      <c r="R14" s="24">
        <f t="shared" ref="R14:S14" si="33">T53</f>
        <v>0</v>
      </c>
      <c r="S14" s="25">
        <f t="shared" si="33"/>
        <v>0</v>
      </c>
      <c r="T14" s="17">
        <f>IF(U14&lt;&gt;"",IF((U14-V14)&gt;0,Paramètres!$B$17,IF((U14-V14)&lt;0,Paramètres!$B$19,IF((U14-V14)=0,Paramètres!$B$18))),"")</f>
        <v>1</v>
      </c>
      <c r="U14" s="24">
        <f>U37</f>
        <v>0</v>
      </c>
      <c r="V14" s="25">
        <f>T37</f>
        <v>0</v>
      </c>
      <c r="W14" s="20">
        <f t="shared" ref="W14:X14" si="34">C14+F14+I14+L14+O14+R14+U14</f>
        <v>0</v>
      </c>
      <c r="X14" s="19">
        <f t="shared" si="34"/>
        <v>0</v>
      </c>
      <c r="Y14" s="26">
        <f t="shared" si="6"/>
        <v>7</v>
      </c>
      <c r="Z14" s="22">
        <f t="shared" si="7"/>
        <v>0</v>
      </c>
      <c r="AA14" s="23">
        <f t="shared" si="8"/>
        <v>1</v>
      </c>
      <c r="AB14" s="4"/>
      <c r="AC14" s="4"/>
    </row>
    <row r="15" spans="1:29" ht="19.5" customHeight="1" x14ac:dyDescent="0.35">
      <c r="A15" s="16" t="str">
        <f>Paramètres!B13</f>
        <v>St Georges JR 1</v>
      </c>
      <c r="B15" s="17">
        <f>IF(C15&lt;&gt;"",IF((C15-D15)&gt;0,Paramètres!$B$17,IF((C15-D15)&lt;0,Paramètres!$B$19,IF((C15-D15)=0,Paramètres!$B$18))),"")</f>
        <v>1</v>
      </c>
      <c r="C15" s="18">
        <f>U20</f>
        <v>0</v>
      </c>
      <c r="D15" s="19">
        <f>T20</f>
        <v>0</v>
      </c>
      <c r="E15" s="17">
        <f>IF(F15&lt;&gt;"",IF((F15-G15)&gt;0,Paramètres!$B$17,IF((F15-G15)&lt;0,Paramètres!$B$19,IF((F15-G15)=0,Paramètres!$B$18))),"")</f>
        <v>1</v>
      </c>
      <c r="F15" s="18">
        <f t="shared" ref="F15:G15" si="35">T42</f>
        <v>0</v>
      </c>
      <c r="G15" s="19">
        <f t="shared" si="35"/>
        <v>0</v>
      </c>
      <c r="H15" s="17">
        <f>IF(I15&lt;&gt;"",IF((I15-J15)&gt;0,Paramètres!$B$17,IF((I15-J15)&lt;0,Paramètres!$B$19,IF((I15-J15)=0,Paramètres!$B$18))),"")</f>
        <v>1</v>
      </c>
      <c r="I15" s="18">
        <f t="shared" ref="I15:J15" si="36">T44</f>
        <v>0</v>
      </c>
      <c r="J15" s="19">
        <f t="shared" si="36"/>
        <v>0</v>
      </c>
      <c r="K15" s="17">
        <f>IF(L15&lt;&gt;"",IF((L15-M15)&gt;0,Paramètres!$B$17,IF((L15-M15)&lt;0,Paramètres!$B$19,IF((L15-M15)=0,Paramètres!$B$18))),"")</f>
        <v>1</v>
      </c>
      <c r="L15" s="18">
        <f t="shared" ref="L15:M15" si="37">T48</f>
        <v>0</v>
      </c>
      <c r="M15" s="19">
        <f t="shared" si="37"/>
        <v>0</v>
      </c>
      <c r="N15" s="17">
        <f>IF(O15&lt;&gt;"",IF((O15-P15)&gt;0,Paramètres!$B$17,IF((O15-P15)&lt;0,Paramètres!$B$19,IF((O15-P15)=0,Paramètres!$B$18))),"")</f>
        <v>1</v>
      </c>
      <c r="O15" s="18">
        <f t="shared" ref="O15:P15" si="38">T50</f>
        <v>0</v>
      </c>
      <c r="P15" s="19">
        <f t="shared" si="38"/>
        <v>0</v>
      </c>
      <c r="Q15" s="17">
        <f>IF(R15&lt;&gt;"",IF((R15-S15)&gt;0,Paramètres!$B$17,IF((R15-S15)&lt;0,Paramètres!$B$19,IF((R15-S15)=0,Paramètres!$B$18))),"")</f>
        <v>1</v>
      </c>
      <c r="R15" s="18">
        <f t="shared" ref="R15:S15" si="39">T52</f>
        <v>0</v>
      </c>
      <c r="S15" s="19">
        <f t="shared" si="39"/>
        <v>0</v>
      </c>
      <c r="T15" s="17">
        <f>IF(U15&lt;&gt;"",IF((U15-V15)&gt;0,Paramètres!$B$17,IF((U15-V15)&lt;0,Paramètres!$B$19,IF((U15-V15)=0,Paramètres!$B$18))),"")</f>
        <v>1</v>
      </c>
      <c r="U15" s="18">
        <f>U54</f>
        <v>0</v>
      </c>
      <c r="V15" s="19">
        <f>T54</f>
        <v>0</v>
      </c>
      <c r="W15" s="20">
        <f t="shared" ref="W15:X15" si="40">C15+F15+I15+L15+O15+R15+U15</f>
        <v>0</v>
      </c>
      <c r="X15" s="19">
        <f t="shared" si="40"/>
        <v>0</v>
      </c>
      <c r="Y15" s="21">
        <f t="shared" si="6"/>
        <v>7</v>
      </c>
      <c r="Z15" s="22">
        <f t="shared" si="7"/>
        <v>0</v>
      </c>
      <c r="AA15" s="23">
        <f t="shared" si="8"/>
        <v>1</v>
      </c>
      <c r="AB15" s="4"/>
      <c r="AC15" s="4"/>
    </row>
    <row r="16" spans="1:29" ht="19.5" customHeight="1" x14ac:dyDescent="0.35">
      <c r="A16" s="27" t="str">
        <f>Paramètres!B14</f>
        <v>Noyant P Anjou 2</v>
      </c>
      <c r="B16" s="28">
        <f>IF(C16&lt;&gt;"",IF((C16-D16)&gt;0,Paramètres!$B$17,IF((C16-D16)&lt;0,Paramètres!$B$19,IF((C16-D16)=0,Paramètres!$B$18))),"")</f>
        <v>1</v>
      </c>
      <c r="C16" s="29">
        <f>U22</f>
        <v>0</v>
      </c>
      <c r="D16" s="30">
        <f>T22</f>
        <v>0</v>
      </c>
      <c r="E16" s="28">
        <f>IF(F16&lt;&gt;"",IF((F16-G16)&gt;0,Paramètres!$B$17,IF((F16-G16)&lt;0,Paramètres!$B$19,IF((F16-G16)=0,Paramètres!$B$18))),"")</f>
        <v>1</v>
      </c>
      <c r="F16" s="29">
        <f t="shared" ref="F16:G16" si="41">T43</f>
        <v>0</v>
      </c>
      <c r="G16" s="30">
        <f t="shared" si="41"/>
        <v>0</v>
      </c>
      <c r="H16" s="28">
        <f>IF(I16&lt;&gt;"",IF((I16-J16)&gt;0,Paramètres!$B$17,IF((I16-J16)&lt;0,Paramètres!$B$19,IF((I16-J16)=0,Paramètres!$B$18))),"")</f>
        <v>1</v>
      </c>
      <c r="I16" s="29">
        <f>U27</f>
        <v>0</v>
      </c>
      <c r="J16" s="30">
        <f>T27</f>
        <v>0</v>
      </c>
      <c r="K16" s="28">
        <f>IF(L16&lt;&gt;"",IF((L16-M16)&gt;0,Paramètres!$B$17,IF((L16-M16)&lt;0,Paramètres!$B$19,IF((L16-M16)=0,Paramètres!$B$18))),"")</f>
        <v>1</v>
      </c>
      <c r="L16" s="29">
        <f>U48</f>
        <v>0</v>
      </c>
      <c r="M16" s="30">
        <f>T48</f>
        <v>0</v>
      </c>
      <c r="N16" s="28">
        <f>IF(O16&lt;&gt;"",IF((O16-P16)&gt;0,Paramètres!$B$17,IF((O16-P16)&lt;0,Paramètres!$B$19,IF((O16-P16)=0,Paramètres!$B$18))),"")</f>
        <v>1</v>
      </c>
      <c r="O16" s="29">
        <f t="shared" ref="O16:P16" si="42">T32</f>
        <v>0</v>
      </c>
      <c r="P16" s="30">
        <f t="shared" si="42"/>
        <v>0</v>
      </c>
      <c r="Q16" s="28">
        <f>IF(R16&lt;&gt;"",IF((R16-S16)&gt;0,Paramètres!$B$17,IF((R16-S16)&lt;0,Paramètres!$B$19,IF((R16-S16)=0,Paramètres!$B$18))),"")</f>
        <v>1</v>
      </c>
      <c r="R16" s="29">
        <f t="shared" ref="R16:S16" si="43">T34</f>
        <v>0</v>
      </c>
      <c r="S16" s="30">
        <f t="shared" si="43"/>
        <v>0</v>
      </c>
      <c r="T16" s="28">
        <f>IF(U16&lt;&gt;"",IF((U16-V16)&gt;0,Paramètres!$B$17,IF((U16-V16)&lt;0,Paramètres!$B$19,IF((U16-V16)=0,Paramètres!$B$18))),"")</f>
        <v>1</v>
      </c>
      <c r="U16" s="29">
        <f>U36</f>
        <v>0</v>
      </c>
      <c r="V16" s="30">
        <f>T36</f>
        <v>0</v>
      </c>
      <c r="W16" s="31">
        <f t="shared" ref="W16:X16" si="44">C16+F16+I16+L16+O16+R16+U16</f>
        <v>0</v>
      </c>
      <c r="X16" s="30">
        <f t="shared" si="44"/>
        <v>0</v>
      </c>
      <c r="Y16" s="32">
        <f t="shared" si="6"/>
        <v>7</v>
      </c>
      <c r="Z16" s="33">
        <f t="shared" si="7"/>
        <v>0</v>
      </c>
      <c r="AA16" s="23">
        <f t="shared" si="8"/>
        <v>1</v>
      </c>
      <c r="AB16" s="4"/>
      <c r="AC16" s="4"/>
    </row>
    <row r="17" spans="1:29" ht="19.5" customHeight="1" x14ac:dyDescent="0.35">
      <c r="A17" s="34" t="str">
        <f>Paramètres!B15</f>
        <v>Angers J Lurçat 3</v>
      </c>
      <c r="B17" s="35">
        <f>IF(C17&lt;&gt;"",IF((C17-D17)&gt;0,Paramètres!$B$17,IF((C17-D17)&lt;0,Paramètres!$B$19,IF((C17-D17)=0,Paramètres!$B$18))),"")</f>
        <v>1</v>
      </c>
      <c r="C17" s="36">
        <f t="shared" ref="C17:D17" si="45">T22</f>
        <v>0</v>
      </c>
      <c r="D17" s="37">
        <f t="shared" si="45"/>
        <v>0</v>
      </c>
      <c r="E17" s="35">
        <f>IF(F17&lt;&gt;"",IF((F17-G17)&gt;0,Paramètres!$B$17,IF((F17-G17)&lt;0,Paramètres!$B$19,IF((F17-G17)=0,Paramètres!$B$18))),"")</f>
        <v>1</v>
      </c>
      <c r="F17" s="36">
        <f>U24</f>
        <v>0</v>
      </c>
      <c r="G17" s="37">
        <f>T24</f>
        <v>0</v>
      </c>
      <c r="H17" s="35">
        <f>IF(I17&lt;&gt;"",IF((I17-J17)&gt;0,Paramètres!$B$17,IF((I17-J17)&lt;0,Paramètres!$B$19,IF((I17-J17)=0,Paramètres!$B$18))),"")</f>
        <v>1</v>
      </c>
      <c r="I17" s="36">
        <f t="shared" ref="I17:J17" si="46">T26</f>
        <v>0</v>
      </c>
      <c r="J17" s="37">
        <f t="shared" si="46"/>
        <v>0</v>
      </c>
      <c r="K17" s="35">
        <f>IF(L17&lt;&gt;"",IF((L17-M17)&gt;0,Paramètres!$B$17,IF((L17-M17)&lt;0,Paramètres!$B$19,IF((L17-M17)=0,Paramètres!$B$18))),"")</f>
        <v>1</v>
      </c>
      <c r="L17" s="36">
        <f>U47</f>
        <v>0</v>
      </c>
      <c r="M17" s="37">
        <f>T47</f>
        <v>0</v>
      </c>
      <c r="N17" s="35">
        <f>IF(O17&lt;&gt;"",IF((O17-P17)&gt;0,Paramètres!$B$17,IF((O17-P17)&lt;0,Paramètres!$B$19,IF((O17-P17)=0,Paramètres!$B$18))),"")</f>
        <v>1</v>
      </c>
      <c r="O17" s="36">
        <f>U49</f>
        <v>0</v>
      </c>
      <c r="P17" s="37">
        <f>T49</f>
        <v>0</v>
      </c>
      <c r="Q17" s="35">
        <f>IF(R17&lt;&gt;"",IF((R17-S17)&gt;0,Paramètres!$B$17,IF((R17-S17)&lt;0,Paramètres!$B$19,IF((R17-S17)=0,Paramètres!$B$18))),"")</f>
        <v>1</v>
      </c>
      <c r="R17" s="36">
        <f>U51</f>
        <v>0</v>
      </c>
      <c r="S17" s="37">
        <f>T51</f>
        <v>0</v>
      </c>
      <c r="T17" s="35">
        <f>IF(U17&lt;&gt;"",IF((U17-V17)&gt;0,Paramètres!$B$17,IF((U17-V17)&lt;0,Paramètres!$B$19,IF((U17-V17)=0,Paramètres!$B$18))),"")</f>
        <v>1</v>
      </c>
      <c r="U17" s="36">
        <f t="shared" ref="U17:V17" si="47">T54</f>
        <v>0</v>
      </c>
      <c r="V17" s="37">
        <f t="shared" si="47"/>
        <v>0</v>
      </c>
      <c r="W17" s="38">
        <f t="shared" ref="W17:X17" si="48">C17+F17+I17+L17+O17+R17+U17</f>
        <v>0</v>
      </c>
      <c r="X17" s="37">
        <f t="shared" si="48"/>
        <v>0</v>
      </c>
      <c r="Y17" s="39">
        <f t="shared" si="6"/>
        <v>7</v>
      </c>
      <c r="Z17" s="40">
        <f t="shared" si="7"/>
        <v>0</v>
      </c>
      <c r="AA17" s="41">
        <f t="shared" si="8"/>
        <v>1</v>
      </c>
      <c r="AB17" s="4"/>
      <c r="AC17" s="4"/>
    </row>
    <row r="18" spans="1:29" ht="12.75" customHeight="1" x14ac:dyDescent="0.2">
      <c r="A18" s="42" t="s">
        <v>18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8.75" customHeight="1" x14ac:dyDescent="0.2">
      <c r="A19" s="43" t="str">
        <f>Paramètres!B3</f>
        <v>A1</v>
      </c>
      <c r="B19" s="123" t="s">
        <v>19</v>
      </c>
      <c r="C19" s="124"/>
      <c r="D19" s="124"/>
      <c r="E19" s="124"/>
      <c r="F19" s="124"/>
      <c r="G19" s="124"/>
      <c r="H19" s="124"/>
      <c r="I19" s="124"/>
      <c r="J19" s="125"/>
      <c r="K19" s="126" t="s">
        <v>20</v>
      </c>
      <c r="L19" s="124"/>
      <c r="M19" s="124"/>
      <c r="N19" s="124"/>
      <c r="O19" s="124"/>
      <c r="P19" s="124"/>
      <c r="Q19" s="124"/>
      <c r="R19" s="124"/>
      <c r="S19" s="127"/>
      <c r="T19" s="128" t="s">
        <v>21</v>
      </c>
      <c r="U19" s="129"/>
      <c r="V19" s="1"/>
      <c r="W19" s="1"/>
      <c r="X19" s="1"/>
      <c r="Y19" s="1"/>
      <c r="Z19" s="1"/>
      <c r="AA19" s="1"/>
      <c r="AB19" s="1"/>
      <c r="AC19" s="1"/>
    </row>
    <row r="20" spans="1:29" ht="15" customHeight="1" x14ac:dyDescent="0.2">
      <c r="A20" s="44" t="s">
        <v>22</v>
      </c>
      <c r="B20" s="130" t="str">
        <f>A8</f>
        <v>St Augustin Angers 1</v>
      </c>
      <c r="C20" s="131"/>
      <c r="D20" s="131"/>
      <c r="E20" s="131"/>
      <c r="F20" s="131"/>
      <c r="G20" s="131"/>
      <c r="H20" s="131"/>
      <c r="I20" s="131"/>
      <c r="J20" s="132"/>
      <c r="K20" s="133" t="str">
        <f>A15</f>
        <v>St Georges JR 1</v>
      </c>
      <c r="L20" s="131"/>
      <c r="M20" s="131"/>
      <c r="N20" s="131"/>
      <c r="O20" s="131"/>
      <c r="P20" s="131"/>
      <c r="Q20" s="131"/>
      <c r="R20" s="131"/>
      <c r="S20" s="134"/>
      <c r="T20" s="45"/>
      <c r="U20" s="46"/>
      <c r="V20" s="1"/>
      <c r="W20" s="1"/>
      <c r="X20" s="1"/>
      <c r="Y20" s="1"/>
      <c r="Z20" s="1"/>
      <c r="AA20" s="1"/>
      <c r="AB20" s="1"/>
      <c r="AC20" s="47" t="s">
        <v>18</v>
      </c>
    </row>
    <row r="21" spans="1:29" ht="15" customHeight="1" x14ac:dyDescent="0.2">
      <c r="A21" s="44" t="s">
        <v>23</v>
      </c>
      <c r="B21" s="118" t="str">
        <f>A11</f>
        <v>St Jo Longué 2</v>
      </c>
      <c r="C21" s="119"/>
      <c r="D21" s="119"/>
      <c r="E21" s="119"/>
      <c r="F21" s="119"/>
      <c r="G21" s="119"/>
      <c r="H21" s="119"/>
      <c r="I21" s="119"/>
      <c r="J21" s="120"/>
      <c r="K21" s="121" t="str">
        <f>A14</f>
        <v>Baugé Chateaucoin 1</v>
      </c>
      <c r="L21" s="119"/>
      <c r="M21" s="119"/>
      <c r="N21" s="119"/>
      <c r="O21" s="119"/>
      <c r="P21" s="119"/>
      <c r="Q21" s="119"/>
      <c r="R21" s="119"/>
      <c r="S21" s="122"/>
      <c r="T21" s="45"/>
      <c r="U21" s="48"/>
      <c r="V21" s="1"/>
      <c r="W21" s="1"/>
      <c r="X21" s="1"/>
      <c r="Y21" s="1"/>
      <c r="Z21" s="1"/>
      <c r="AA21" s="1"/>
      <c r="AB21" s="1"/>
      <c r="AC21" s="47"/>
    </row>
    <row r="22" spans="1:29" ht="15" customHeight="1" x14ac:dyDescent="0.2">
      <c r="A22" s="49" t="s">
        <v>24</v>
      </c>
      <c r="B22" s="118" t="str">
        <f>A17</f>
        <v>Angers J Lurçat 3</v>
      </c>
      <c r="C22" s="119"/>
      <c r="D22" s="119"/>
      <c r="E22" s="119"/>
      <c r="F22" s="119"/>
      <c r="G22" s="119"/>
      <c r="H22" s="119"/>
      <c r="I22" s="119"/>
      <c r="J22" s="120"/>
      <c r="K22" s="121" t="str">
        <f>A16</f>
        <v>Noyant P Anjou 2</v>
      </c>
      <c r="L22" s="119"/>
      <c r="M22" s="119"/>
      <c r="N22" s="119"/>
      <c r="O22" s="119"/>
      <c r="P22" s="119"/>
      <c r="Q22" s="119"/>
      <c r="R22" s="119"/>
      <c r="S22" s="122"/>
      <c r="T22" s="45"/>
      <c r="U22" s="48"/>
      <c r="V22" s="1"/>
      <c r="W22" s="1"/>
      <c r="X22" s="1"/>
      <c r="Y22" s="1"/>
      <c r="Z22" s="1"/>
      <c r="AA22" s="1"/>
      <c r="AB22" s="1"/>
      <c r="AC22" s="47" t="s">
        <v>18</v>
      </c>
    </row>
    <row r="23" spans="1:29" ht="15" customHeight="1" x14ac:dyDescent="0.2">
      <c r="A23" s="49" t="s">
        <v>25</v>
      </c>
      <c r="B23" s="118" t="str">
        <f t="shared" ref="B23:B24" si="49">A12</f>
        <v>SC Pouancé 3</v>
      </c>
      <c r="C23" s="119"/>
      <c r="D23" s="119"/>
      <c r="E23" s="119"/>
      <c r="F23" s="119"/>
      <c r="G23" s="119"/>
      <c r="H23" s="119"/>
      <c r="I23" s="119"/>
      <c r="J23" s="120"/>
      <c r="K23" s="121" t="str">
        <f>A14</f>
        <v>Baugé Chateaucoin 1</v>
      </c>
      <c r="L23" s="119"/>
      <c r="M23" s="119"/>
      <c r="N23" s="119"/>
      <c r="O23" s="119"/>
      <c r="P23" s="119"/>
      <c r="Q23" s="119"/>
      <c r="R23" s="119"/>
      <c r="S23" s="122"/>
      <c r="T23" s="50"/>
      <c r="U23" s="51"/>
      <c r="V23" s="1"/>
      <c r="W23" s="1"/>
      <c r="X23" s="1"/>
      <c r="Y23" s="1"/>
      <c r="Z23" s="1"/>
      <c r="AA23" s="1"/>
      <c r="AB23" s="1"/>
      <c r="AC23" s="47"/>
    </row>
    <row r="24" spans="1:29" ht="15" customHeight="1" x14ac:dyDescent="0.2">
      <c r="A24" s="49" t="s">
        <v>26</v>
      </c>
      <c r="B24" s="118" t="str">
        <f t="shared" si="49"/>
        <v>Angers Montaigne 1</v>
      </c>
      <c r="C24" s="119"/>
      <c r="D24" s="119"/>
      <c r="E24" s="119"/>
      <c r="F24" s="119"/>
      <c r="G24" s="119"/>
      <c r="H24" s="119"/>
      <c r="I24" s="119"/>
      <c r="J24" s="120"/>
      <c r="K24" s="121" t="str">
        <f>A17</f>
        <v>Angers J Lurçat 3</v>
      </c>
      <c r="L24" s="119"/>
      <c r="M24" s="119"/>
      <c r="N24" s="119"/>
      <c r="O24" s="119"/>
      <c r="P24" s="119"/>
      <c r="Q24" s="119"/>
      <c r="R24" s="119"/>
      <c r="S24" s="122"/>
      <c r="T24" s="50"/>
      <c r="U24" s="51"/>
      <c r="V24" s="1"/>
      <c r="W24" s="1"/>
      <c r="X24" s="1"/>
      <c r="Y24" s="1"/>
      <c r="Z24" s="1"/>
      <c r="AA24" s="1"/>
      <c r="AB24" s="1"/>
      <c r="AC24" s="47"/>
    </row>
    <row r="25" spans="1:29" ht="15" customHeight="1" x14ac:dyDescent="0.2">
      <c r="A25" s="49" t="s">
        <v>27</v>
      </c>
      <c r="B25" s="118" t="str">
        <f>A11</f>
        <v>St Jo Longué 2</v>
      </c>
      <c r="C25" s="119"/>
      <c r="D25" s="119"/>
      <c r="E25" s="119"/>
      <c r="F25" s="119"/>
      <c r="G25" s="119"/>
      <c r="H25" s="119"/>
      <c r="I25" s="119"/>
      <c r="J25" s="120"/>
      <c r="K25" s="121" t="str">
        <f>A10</f>
        <v>St Charles Angers 2</v>
      </c>
      <c r="L25" s="119"/>
      <c r="M25" s="119"/>
      <c r="N25" s="119"/>
      <c r="O25" s="119"/>
      <c r="P25" s="119"/>
      <c r="Q25" s="119"/>
      <c r="R25" s="119"/>
      <c r="S25" s="122"/>
      <c r="T25" s="50"/>
      <c r="U25" s="51"/>
      <c r="V25" s="1"/>
      <c r="W25" s="1"/>
      <c r="X25" s="1"/>
      <c r="Y25" s="1"/>
      <c r="Z25" s="1"/>
      <c r="AA25" s="1"/>
      <c r="AB25" s="1"/>
      <c r="AC25" s="47"/>
    </row>
    <row r="26" spans="1:29" ht="15" customHeight="1" x14ac:dyDescent="0.2">
      <c r="A26" s="49" t="s">
        <v>28</v>
      </c>
      <c r="B26" s="118" t="str">
        <f>A17</f>
        <v>Angers J Lurçat 3</v>
      </c>
      <c r="C26" s="119"/>
      <c r="D26" s="119"/>
      <c r="E26" s="119"/>
      <c r="F26" s="119"/>
      <c r="G26" s="119"/>
      <c r="H26" s="119"/>
      <c r="I26" s="119"/>
      <c r="J26" s="120"/>
      <c r="K26" s="121" t="str">
        <f>A12</f>
        <v>SC Pouancé 3</v>
      </c>
      <c r="L26" s="119"/>
      <c r="M26" s="119"/>
      <c r="N26" s="119"/>
      <c r="O26" s="119"/>
      <c r="P26" s="119"/>
      <c r="Q26" s="119"/>
      <c r="R26" s="119"/>
      <c r="S26" s="122"/>
      <c r="T26" s="50"/>
      <c r="U26" s="51"/>
      <c r="V26" s="1"/>
      <c r="W26" s="1"/>
      <c r="X26" s="1"/>
      <c r="Y26" s="47"/>
      <c r="Z26" s="1"/>
      <c r="AA26" s="1"/>
      <c r="AB26" s="1"/>
      <c r="AC26" s="47"/>
    </row>
    <row r="27" spans="1:29" ht="15" customHeight="1" x14ac:dyDescent="0.2">
      <c r="A27" s="49" t="s">
        <v>29</v>
      </c>
      <c r="B27" s="118" t="str">
        <f>A8</f>
        <v>St Augustin Angers 1</v>
      </c>
      <c r="C27" s="119"/>
      <c r="D27" s="119"/>
      <c r="E27" s="119"/>
      <c r="F27" s="119"/>
      <c r="G27" s="119"/>
      <c r="H27" s="119"/>
      <c r="I27" s="119"/>
      <c r="J27" s="120"/>
      <c r="K27" s="121" t="str">
        <f>A16</f>
        <v>Noyant P Anjou 2</v>
      </c>
      <c r="L27" s="119"/>
      <c r="M27" s="119"/>
      <c r="N27" s="119"/>
      <c r="O27" s="119"/>
      <c r="P27" s="119"/>
      <c r="Q27" s="119"/>
      <c r="R27" s="119"/>
      <c r="S27" s="122"/>
      <c r="T27" s="52"/>
      <c r="U27" s="51"/>
      <c r="V27" s="1"/>
      <c r="W27" s="1"/>
      <c r="X27" s="1"/>
      <c r="Y27" s="47"/>
      <c r="Z27" s="1"/>
      <c r="AA27" s="1"/>
      <c r="AB27" s="1"/>
      <c r="AC27" s="53"/>
    </row>
    <row r="28" spans="1:29" ht="15" customHeight="1" x14ac:dyDescent="0.2">
      <c r="A28" s="49" t="s">
        <v>30</v>
      </c>
      <c r="B28" s="118" t="str">
        <f>A11</f>
        <v>St Jo Longué 2</v>
      </c>
      <c r="C28" s="119"/>
      <c r="D28" s="119"/>
      <c r="E28" s="119"/>
      <c r="F28" s="119"/>
      <c r="G28" s="119"/>
      <c r="H28" s="119"/>
      <c r="I28" s="119"/>
      <c r="J28" s="120"/>
      <c r="K28" s="121" t="str">
        <f>A13</f>
        <v>Angers Montaigne 1</v>
      </c>
      <c r="L28" s="119"/>
      <c r="M28" s="119"/>
      <c r="N28" s="119"/>
      <c r="O28" s="119"/>
      <c r="P28" s="119"/>
      <c r="Q28" s="119"/>
      <c r="R28" s="119"/>
      <c r="S28" s="122"/>
      <c r="T28" s="52"/>
      <c r="U28" s="51"/>
      <c r="V28" s="1"/>
      <c r="W28" s="1"/>
      <c r="X28" s="1"/>
      <c r="Y28" s="47"/>
      <c r="Z28" s="1"/>
      <c r="AA28" s="1"/>
      <c r="AB28" s="1"/>
      <c r="AC28" s="53"/>
    </row>
    <row r="29" spans="1:29" ht="15" customHeight="1" x14ac:dyDescent="0.2">
      <c r="A29" s="49" t="s">
        <v>31</v>
      </c>
      <c r="B29" s="118" t="str">
        <f>A8</f>
        <v>St Augustin Angers 1</v>
      </c>
      <c r="C29" s="119"/>
      <c r="D29" s="119"/>
      <c r="E29" s="119"/>
      <c r="F29" s="119"/>
      <c r="G29" s="119"/>
      <c r="H29" s="119"/>
      <c r="I29" s="119"/>
      <c r="J29" s="120"/>
      <c r="K29" s="121" t="str">
        <f t="shared" ref="K29:K30" si="50">A12</f>
        <v>SC Pouancé 3</v>
      </c>
      <c r="L29" s="119"/>
      <c r="M29" s="119"/>
      <c r="N29" s="119"/>
      <c r="O29" s="119"/>
      <c r="P29" s="119"/>
      <c r="Q29" s="119"/>
      <c r="R29" s="119"/>
      <c r="S29" s="122"/>
      <c r="T29" s="52"/>
      <c r="U29" s="51"/>
      <c r="V29" s="1"/>
      <c r="W29" s="1"/>
      <c r="X29" s="1"/>
      <c r="Y29" s="47"/>
      <c r="Z29" s="1"/>
      <c r="AA29" s="1"/>
      <c r="AB29" s="1"/>
      <c r="AC29" s="1"/>
    </row>
    <row r="30" spans="1:29" ht="15" customHeight="1" x14ac:dyDescent="0.2">
      <c r="A30" s="49" t="s">
        <v>32</v>
      </c>
      <c r="B30" s="118" t="str">
        <f>A10</f>
        <v>St Charles Angers 2</v>
      </c>
      <c r="C30" s="119"/>
      <c r="D30" s="119"/>
      <c r="E30" s="119"/>
      <c r="F30" s="119"/>
      <c r="G30" s="119"/>
      <c r="H30" s="119"/>
      <c r="I30" s="119"/>
      <c r="J30" s="120"/>
      <c r="K30" s="121" t="str">
        <f t="shared" si="50"/>
        <v>Angers Montaigne 1</v>
      </c>
      <c r="L30" s="119"/>
      <c r="M30" s="119"/>
      <c r="N30" s="119"/>
      <c r="O30" s="119"/>
      <c r="P30" s="119"/>
      <c r="Q30" s="119"/>
      <c r="R30" s="119"/>
      <c r="S30" s="122"/>
      <c r="T30" s="52"/>
      <c r="U30" s="51"/>
      <c r="V30" s="1"/>
      <c r="W30" s="1"/>
      <c r="X30" s="1"/>
      <c r="Y30" s="47"/>
      <c r="Z30" s="1"/>
      <c r="AA30" s="1"/>
      <c r="AB30" s="1"/>
      <c r="AC30" s="3"/>
    </row>
    <row r="31" spans="1:29" ht="15" customHeight="1" x14ac:dyDescent="0.2">
      <c r="A31" s="49" t="s">
        <v>33</v>
      </c>
      <c r="B31" s="118" t="str">
        <f>A8</f>
        <v>St Augustin Angers 1</v>
      </c>
      <c r="C31" s="119"/>
      <c r="D31" s="119"/>
      <c r="E31" s="119"/>
      <c r="F31" s="119"/>
      <c r="G31" s="119"/>
      <c r="H31" s="119"/>
      <c r="I31" s="119"/>
      <c r="J31" s="120"/>
      <c r="K31" s="121" t="str">
        <f>A9</f>
        <v>St Jo Doué 1</v>
      </c>
      <c r="L31" s="119"/>
      <c r="M31" s="119"/>
      <c r="N31" s="119"/>
      <c r="O31" s="119"/>
      <c r="P31" s="119"/>
      <c r="Q31" s="119"/>
      <c r="R31" s="119"/>
      <c r="S31" s="122"/>
      <c r="T31" s="50"/>
      <c r="U31" s="51"/>
      <c r="V31" s="1"/>
      <c r="W31" s="1"/>
      <c r="X31" s="1"/>
      <c r="Y31" s="53"/>
      <c r="Z31" s="1"/>
      <c r="AA31" s="1"/>
      <c r="AB31" s="1"/>
      <c r="AC31" s="3"/>
    </row>
    <row r="32" spans="1:29" ht="15" customHeight="1" x14ac:dyDescent="0.2">
      <c r="A32" s="49" t="s">
        <v>34</v>
      </c>
      <c r="B32" s="118" t="str">
        <f>A16</f>
        <v>Noyant P Anjou 2</v>
      </c>
      <c r="C32" s="119"/>
      <c r="D32" s="119"/>
      <c r="E32" s="119"/>
      <c r="F32" s="119"/>
      <c r="G32" s="119"/>
      <c r="H32" s="119"/>
      <c r="I32" s="119"/>
      <c r="J32" s="120"/>
      <c r="K32" s="121" t="str">
        <f>A14</f>
        <v>Baugé Chateaucoin 1</v>
      </c>
      <c r="L32" s="119"/>
      <c r="M32" s="119"/>
      <c r="N32" s="119"/>
      <c r="O32" s="119"/>
      <c r="P32" s="119"/>
      <c r="Q32" s="119"/>
      <c r="R32" s="119"/>
      <c r="S32" s="122"/>
      <c r="T32" s="50"/>
      <c r="U32" s="51"/>
      <c r="V32" s="1"/>
      <c r="W32" s="1"/>
      <c r="X32" s="1"/>
      <c r="Y32" s="1"/>
      <c r="Z32" s="1"/>
      <c r="AA32" s="1"/>
      <c r="AB32" s="1"/>
      <c r="AC32" s="3"/>
    </row>
    <row r="33" spans="1:29" ht="15" customHeight="1" x14ac:dyDescent="0.2">
      <c r="A33" s="49" t="s">
        <v>35</v>
      </c>
      <c r="B33" s="118" t="str">
        <f>A11</f>
        <v>St Jo Longué 2</v>
      </c>
      <c r="C33" s="119"/>
      <c r="D33" s="119"/>
      <c r="E33" s="119"/>
      <c r="F33" s="119"/>
      <c r="G33" s="119"/>
      <c r="H33" s="119"/>
      <c r="I33" s="119"/>
      <c r="J33" s="120"/>
      <c r="K33" s="121" t="str">
        <f>A8</f>
        <v>St Augustin Angers 1</v>
      </c>
      <c r="L33" s="119"/>
      <c r="M33" s="119"/>
      <c r="N33" s="119"/>
      <c r="O33" s="119"/>
      <c r="P33" s="119"/>
      <c r="Q33" s="119"/>
      <c r="R33" s="119"/>
      <c r="S33" s="122"/>
      <c r="T33" s="50"/>
      <c r="U33" s="51"/>
      <c r="V33" s="1"/>
      <c r="W33" s="1"/>
      <c r="X33" s="1"/>
      <c r="Y33" s="1"/>
      <c r="Z33" s="1"/>
      <c r="AA33" s="1"/>
      <c r="AB33" s="1"/>
      <c r="AC33" s="3"/>
    </row>
    <row r="34" spans="1:29" ht="15" customHeight="1" x14ac:dyDescent="0.2">
      <c r="A34" s="49" t="s">
        <v>36</v>
      </c>
      <c r="B34" s="118" t="str">
        <f>A16</f>
        <v>Noyant P Anjou 2</v>
      </c>
      <c r="C34" s="119"/>
      <c r="D34" s="119"/>
      <c r="E34" s="119"/>
      <c r="F34" s="119"/>
      <c r="G34" s="119"/>
      <c r="H34" s="119"/>
      <c r="I34" s="119"/>
      <c r="J34" s="120"/>
      <c r="K34" s="121" t="str">
        <f>A12</f>
        <v>SC Pouancé 3</v>
      </c>
      <c r="L34" s="119"/>
      <c r="M34" s="119"/>
      <c r="N34" s="119"/>
      <c r="O34" s="119"/>
      <c r="P34" s="119"/>
      <c r="Q34" s="119"/>
      <c r="R34" s="119"/>
      <c r="S34" s="122"/>
      <c r="T34" s="50"/>
      <c r="U34" s="51"/>
      <c r="V34" s="1"/>
      <c r="W34" s="1"/>
      <c r="X34" s="1"/>
      <c r="Y34" s="1"/>
      <c r="Z34" s="1"/>
      <c r="AA34" s="1"/>
      <c r="AB34" s="1"/>
      <c r="AC34" s="3"/>
    </row>
    <row r="35" spans="1:29" ht="15" customHeight="1" x14ac:dyDescent="0.2">
      <c r="A35" s="54" t="s">
        <v>37</v>
      </c>
      <c r="B35" s="118" t="str">
        <f>A9</f>
        <v>St Jo Doué 1</v>
      </c>
      <c r="C35" s="119"/>
      <c r="D35" s="119"/>
      <c r="E35" s="119"/>
      <c r="F35" s="119"/>
      <c r="G35" s="119"/>
      <c r="H35" s="119"/>
      <c r="I35" s="119"/>
      <c r="J35" s="120"/>
      <c r="K35" s="121" t="str">
        <f>A11</f>
        <v>St Jo Longué 2</v>
      </c>
      <c r="L35" s="119"/>
      <c r="M35" s="119"/>
      <c r="N35" s="119"/>
      <c r="O35" s="119"/>
      <c r="P35" s="119"/>
      <c r="Q35" s="119"/>
      <c r="R35" s="119"/>
      <c r="S35" s="122"/>
      <c r="T35" s="55"/>
      <c r="U35" s="56"/>
      <c r="V35" s="1"/>
      <c r="W35" s="1"/>
      <c r="X35" s="1"/>
      <c r="Y35" s="1"/>
      <c r="Z35" s="1"/>
      <c r="AA35" s="1"/>
      <c r="AB35" s="1"/>
      <c r="AC35" s="3"/>
    </row>
    <row r="36" spans="1:29" ht="15" customHeight="1" x14ac:dyDescent="0.2">
      <c r="A36" s="54" t="s">
        <v>38</v>
      </c>
      <c r="B36" s="118" t="str">
        <f>A13</f>
        <v>Angers Montaigne 1</v>
      </c>
      <c r="C36" s="119"/>
      <c r="D36" s="119"/>
      <c r="E36" s="119"/>
      <c r="F36" s="119"/>
      <c r="G36" s="119"/>
      <c r="H36" s="119"/>
      <c r="I36" s="119"/>
      <c r="J36" s="120"/>
      <c r="K36" s="121" t="str">
        <f>A16</f>
        <v>Noyant P Anjou 2</v>
      </c>
      <c r="L36" s="119"/>
      <c r="M36" s="119"/>
      <c r="N36" s="119"/>
      <c r="O36" s="119"/>
      <c r="P36" s="119"/>
      <c r="Q36" s="119"/>
      <c r="R36" s="119"/>
      <c r="S36" s="122"/>
      <c r="T36" s="55"/>
      <c r="U36" s="56"/>
      <c r="V36" s="1"/>
      <c r="W36" s="1"/>
      <c r="X36" s="1"/>
      <c r="Y36" s="1"/>
      <c r="Z36" s="1"/>
      <c r="AA36" s="1"/>
      <c r="AB36" s="1"/>
      <c r="AC36" s="3"/>
    </row>
    <row r="37" spans="1:29" ht="15" customHeight="1" x14ac:dyDescent="0.2">
      <c r="A37" s="57" t="s">
        <v>39</v>
      </c>
      <c r="B37" s="158" t="str">
        <f>A8</f>
        <v>St Augustin Angers 1</v>
      </c>
      <c r="C37" s="159"/>
      <c r="D37" s="159"/>
      <c r="E37" s="159"/>
      <c r="F37" s="159"/>
      <c r="G37" s="159"/>
      <c r="H37" s="159"/>
      <c r="I37" s="159"/>
      <c r="J37" s="160"/>
      <c r="K37" s="161" t="str">
        <f>A14</f>
        <v>Baugé Chateaucoin 1</v>
      </c>
      <c r="L37" s="159"/>
      <c r="M37" s="159"/>
      <c r="N37" s="159"/>
      <c r="O37" s="159"/>
      <c r="P37" s="159"/>
      <c r="Q37" s="159"/>
      <c r="R37" s="159"/>
      <c r="S37" s="162"/>
      <c r="T37" s="58"/>
      <c r="U37" s="59"/>
      <c r="V37" s="1"/>
      <c r="W37" s="1"/>
      <c r="X37" s="1"/>
      <c r="Y37" s="1"/>
      <c r="Z37" s="1"/>
      <c r="AA37" s="1"/>
      <c r="AB37" s="1"/>
      <c r="AC37" s="3"/>
    </row>
    <row r="38" spans="1:29" ht="15" customHeight="1" x14ac:dyDescent="0.25">
      <c r="A38" s="43" t="str">
        <f>Paramètres!B4</f>
        <v>A2</v>
      </c>
      <c r="B38" s="163" t="s">
        <v>19</v>
      </c>
      <c r="C38" s="159"/>
      <c r="D38" s="159"/>
      <c r="E38" s="159"/>
      <c r="F38" s="159"/>
      <c r="G38" s="159"/>
      <c r="H38" s="159"/>
      <c r="I38" s="159"/>
      <c r="J38" s="160"/>
      <c r="K38" s="164" t="s">
        <v>20</v>
      </c>
      <c r="L38" s="159"/>
      <c r="M38" s="159"/>
      <c r="N38" s="159"/>
      <c r="O38" s="159"/>
      <c r="P38" s="159"/>
      <c r="Q38" s="159"/>
      <c r="R38" s="159"/>
      <c r="S38" s="162"/>
      <c r="T38" s="128" t="s">
        <v>21</v>
      </c>
      <c r="U38" s="129"/>
      <c r="V38" s="1"/>
      <c r="W38" s="1"/>
      <c r="X38" s="1"/>
      <c r="Y38" s="3"/>
      <c r="Z38" s="1"/>
      <c r="AA38" s="1"/>
      <c r="AB38" s="1"/>
      <c r="AC38" s="60"/>
    </row>
    <row r="39" spans="1:29" ht="15" customHeight="1" x14ac:dyDescent="0.2">
      <c r="A39" s="44" t="s">
        <v>22</v>
      </c>
      <c r="B39" s="118" t="str">
        <f>A9</f>
        <v>St Jo Doué 1</v>
      </c>
      <c r="C39" s="119"/>
      <c r="D39" s="119"/>
      <c r="E39" s="119"/>
      <c r="F39" s="119"/>
      <c r="G39" s="119"/>
      <c r="H39" s="119"/>
      <c r="I39" s="119"/>
      <c r="J39" s="120"/>
      <c r="K39" s="121" t="str">
        <f>A10</f>
        <v>St Charles Angers 2</v>
      </c>
      <c r="L39" s="119"/>
      <c r="M39" s="119"/>
      <c r="N39" s="119"/>
      <c r="O39" s="119"/>
      <c r="P39" s="119"/>
      <c r="Q39" s="119"/>
      <c r="R39" s="119"/>
      <c r="S39" s="122"/>
      <c r="T39" s="45"/>
      <c r="U39" s="46"/>
      <c r="V39" s="1"/>
      <c r="W39" s="1"/>
      <c r="X39" s="1"/>
      <c r="Y39" s="1"/>
      <c r="Z39" s="1"/>
      <c r="AA39" s="1"/>
      <c r="AB39" s="1"/>
      <c r="AC39" s="3"/>
    </row>
    <row r="40" spans="1:29" ht="15" customHeight="1" x14ac:dyDescent="0.2">
      <c r="A40" s="44" t="s">
        <v>23</v>
      </c>
      <c r="B40" s="118" t="str">
        <f>A12</f>
        <v>SC Pouancé 3</v>
      </c>
      <c r="C40" s="119"/>
      <c r="D40" s="119"/>
      <c r="E40" s="119"/>
      <c r="F40" s="119"/>
      <c r="G40" s="119"/>
      <c r="H40" s="119"/>
      <c r="I40" s="119"/>
      <c r="J40" s="120"/>
      <c r="K40" s="121" t="str">
        <f>A13</f>
        <v>Angers Montaigne 1</v>
      </c>
      <c r="L40" s="119"/>
      <c r="M40" s="119"/>
      <c r="N40" s="119"/>
      <c r="O40" s="119"/>
      <c r="P40" s="119"/>
      <c r="Q40" s="119"/>
      <c r="R40" s="119"/>
      <c r="S40" s="122"/>
      <c r="T40" s="45"/>
      <c r="U40" s="48"/>
      <c r="V40" s="1"/>
      <c r="W40" s="1"/>
      <c r="X40" s="1"/>
      <c r="Y40" s="1"/>
      <c r="Z40" s="1"/>
      <c r="AA40" s="1"/>
      <c r="AB40" s="1"/>
      <c r="AC40" s="3"/>
    </row>
    <row r="41" spans="1:29" ht="15" customHeight="1" x14ac:dyDescent="0.2">
      <c r="A41" s="49" t="s">
        <v>24</v>
      </c>
      <c r="B41" s="118" t="str">
        <f>A10</f>
        <v>St Charles Angers 2</v>
      </c>
      <c r="C41" s="119"/>
      <c r="D41" s="119"/>
      <c r="E41" s="119"/>
      <c r="F41" s="119"/>
      <c r="G41" s="119"/>
      <c r="H41" s="119"/>
      <c r="I41" s="119"/>
      <c r="J41" s="120"/>
      <c r="K41" s="121" t="str">
        <f>A8</f>
        <v>St Augustin Angers 1</v>
      </c>
      <c r="L41" s="119"/>
      <c r="M41" s="119"/>
      <c r="N41" s="119"/>
      <c r="O41" s="119"/>
      <c r="P41" s="119"/>
      <c r="Q41" s="119"/>
      <c r="R41" s="119"/>
      <c r="S41" s="122"/>
      <c r="T41" s="45"/>
      <c r="U41" s="48"/>
      <c r="V41" s="1"/>
      <c r="W41" s="1"/>
      <c r="X41" s="1"/>
      <c r="Y41" s="3"/>
      <c r="Z41" s="1"/>
      <c r="AA41" s="1"/>
      <c r="AB41" s="1"/>
      <c r="AC41" s="1"/>
    </row>
    <row r="42" spans="1:29" ht="15" customHeight="1" x14ac:dyDescent="0.25">
      <c r="A42" s="49" t="s">
        <v>25</v>
      </c>
      <c r="B42" s="118" t="str">
        <f t="shared" ref="B42:B43" si="51">A15</f>
        <v>St Georges JR 1</v>
      </c>
      <c r="C42" s="119"/>
      <c r="D42" s="119"/>
      <c r="E42" s="119"/>
      <c r="F42" s="119"/>
      <c r="G42" s="119"/>
      <c r="H42" s="119"/>
      <c r="I42" s="119"/>
      <c r="J42" s="120"/>
      <c r="K42" s="121" t="str">
        <f>A11</f>
        <v>St Jo Longué 2</v>
      </c>
      <c r="L42" s="119"/>
      <c r="M42" s="119"/>
      <c r="N42" s="119"/>
      <c r="O42" s="119"/>
      <c r="P42" s="119"/>
      <c r="Q42" s="119"/>
      <c r="R42" s="119"/>
      <c r="S42" s="122"/>
      <c r="T42" s="50"/>
      <c r="U42" s="51"/>
      <c r="V42" s="1"/>
      <c r="W42" s="1"/>
      <c r="X42" s="1"/>
      <c r="Y42" s="3"/>
      <c r="Z42" s="1"/>
      <c r="AA42" s="1"/>
      <c r="AB42" s="1"/>
      <c r="AC42" s="60"/>
    </row>
    <row r="43" spans="1:29" ht="15" customHeight="1" x14ac:dyDescent="0.25">
      <c r="A43" s="49" t="s">
        <v>26</v>
      </c>
      <c r="B43" s="118" t="str">
        <f t="shared" si="51"/>
        <v>Noyant P Anjou 2</v>
      </c>
      <c r="C43" s="119"/>
      <c r="D43" s="119"/>
      <c r="E43" s="119"/>
      <c r="F43" s="119"/>
      <c r="G43" s="119"/>
      <c r="H43" s="119"/>
      <c r="I43" s="119"/>
      <c r="J43" s="120"/>
      <c r="K43" s="121" t="str">
        <f>A9</f>
        <v>St Jo Doué 1</v>
      </c>
      <c r="L43" s="119"/>
      <c r="M43" s="119"/>
      <c r="N43" s="119"/>
      <c r="O43" s="119"/>
      <c r="P43" s="119"/>
      <c r="Q43" s="119"/>
      <c r="R43" s="119"/>
      <c r="S43" s="122"/>
      <c r="T43" s="50"/>
      <c r="U43" s="51"/>
      <c r="V43" s="1"/>
      <c r="W43" s="1"/>
      <c r="X43" s="1"/>
      <c r="Y43" s="1"/>
      <c r="Z43" s="1"/>
      <c r="AA43" s="1"/>
      <c r="AB43" s="1"/>
      <c r="AC43" s="60"/>
    </row>
    <row r="44" spans="1:29" ht="15" customHeight="1" x14ac:dyDescent="0.25">
      <c r="A44" s="49" t="s">
        <v>27</v>
      </c>
      <c r="B44" s="118" t="str">
        <f>A15</f>
        <v>St Georges JR 1</v>
      </c>
      <c r="C44" s="119"/>
      <c r="D44" s="119"/>
      <c r="E44" s="119"/>
      <c r="F44" s="119"/>
      <c r="G44" s="119"/>
      <c r="H44" s="119"/>
      <c r="I44" s="119"/>
      <c r="J44" s="120"/>
      <c r="K44" s="121" t="str">
        <f>A14</f>
        <v>Baugé Chateaucoin 1</v>
      </c>
      <c r="L44" s="119"/>
      <c r="M44" s="119"/>
      <c r="N44" s="119"/>
      <c r="O44" s="119"/>
      <c r="P44" s="119"/>
      <c r="Q44" s="119"/>
      <c r="R44" s="119"/>
      <c r="S44" s="122"/>
      <c r="T44" s="50"/>
      <c r="U44" s="51"/>
      <c r="V44" s="1"/>
      <c r="W44" s="1"/>
      <c r="X44" s="1"/>
      <c r="Y44" s="1"/>
      <c r="Z44" s="1"/>
      <c r="AA44" s="1"/>
      <c r="AB44" s="1"/>
      <c r="AC44" s="60"/>
    </row>
    <row r="45" spans="1:29" ht="15" customHeight="1" x14ac:dyDescent="0.25">
      <c r="A45" s="49" t="s">
        <v>28</v>
      </c>
      <c r="B45" s="118" t="str">
        <f t="shared" ref="B45:B46" si="52">A9</f>
        <v>St Jo Doué 1</v>
      </c>
      <c r="C45" s="119"/>
      <c r="D45" s="119"/>
      <c r="E45" s="119"/>
      <c r="F45" s="119"/>
      <c r="G45" s="119"/>
      <c r="H45" s="119"/>
      <c r="I45" s="119"/>
      <c r="J45" s="120"/>
      <c r="K45" s="121" t="str">
        <f t="shared" ref="K45:K46" si="53">A13</f>
        <v>Angers Montaigne 1</v>
      </c>
      <c r="L45" s="119"/>
      <c r="M45" s="119"/>
      <c r="N45" s="119"/>
      <c r="O45" s="119"/>
      <c r="P45" s="119"/>
      <c r="Q45" s="119"/>
      <c r="R45" s="119"/>
      <c r="S45" s="122"/>
      <c r="T45" s="50"/>
      <c r="U45" s="51"/>
      <c r="V45" s="1"/>
      <c r="W45" s="1"/>
      <c r="X45" s="1"/>
      <c r="Y45" s="3" t="s">
        <v>18</v>
      </c>
      <c r="Z45" s="1"/>
      <c r="AA45" s="1"/>
      <c r="AB45" s="1"/>
      <c r="AC45" s="60"/>
    </row>
    <row r="46" spans="1:29" ht="15" customHeight="1" x14ac:dyDescent="0.25">
      <c r="A46" s="49" t="s">
        <v>29</v>
      </c>
      <c r="B46" s="118" t="str">
        <f t="shared" si="52"/>
        <v>St Charles Angers 2</v>
      </c>
      <c r="C46" s="119"/>
      <c r="D46" s="119"/>
      <c r="E46" s="119"/>
      <c r="F46" s="119"/>
      <c r="G46" s="119"/>
      <c r="H46" s="119"/>
      <c r="I46" s="119"/>
      <c r="J46" s="120"/>
      <c r="K46" s="121" t="str">
        <f t="shared" si="53"/>
        <v>Baugé Chateaucoin 1</v>
      </c>
      <c r="L46" s="119"/>
      <c r="M46" s="119"/>
      <c r="N46" s="119"/>
      <c r="O46" s="119"/>
      <c r="P46" s="119"/>
      <c r="Q46" s="119"/>
      <c r="R46" s="119"/>
      <c r="S46" s="122"/>
      <c r="T46" s="52"/>
      <c r="U46" s="51"/>
      <c r="V46" s="1"/>
      <c r="W46" s="1"/>
      <c r="X46" s="1"/>
      <c r="Y46" s="1"/>
      <c r="Z46" s="1"/>
      <c r="AA46" s="1"/>
      <c r="AB46" s="1"/>
      <c r="AC46" s="60" t="s">
        <v>18</v>
      </c>
    </row>
    <row r="47" spans="1:29" ht="15" customHeight="1" x14ac:dyDescent="0.25">
      <c r="A47" s="49" t="s">
        <v>30</v>
      </c>
      <c r="B47" s="118" t="str">
        <f>A9</f>
        <v>St Jo Doué 1</v>
      </c>
      <c r="C47" s="119"/>
      <c r="D47" s="119"/>
      <c r="E47" s="119"/>
      <c r="F47" s="119"/>
      <c r="G47" s="119"/>
      <c r="H47" s="119"/>
      <c r="I47" s="119"/>
      <c r="J47" s="120"/>
      <c r="K47" s="121" t="str">
        <f>A17</f>
        <v>Angers J Lurçat 3</v>
      </c>
      <c r="L47" s="119"/>
      <c r="M47" s="119"/>
      <c r="N47" s="119"/>
      <c r="O47" s="119"/>
      <c r="P47" s="119"/>
      <c r="Q47" s="119"/>
      <c r="R47" s="119"/>
      <c r="S47" s="122"/>
      <c r="T47" s="52"/>
      <c r="U47" s="51"/>
      <c r="V47" s="1"/>
      <c r="W47" s="1"/>
      <c r="X47" s="1"/>
      <c r="Y47" s="1"/>
      <c r="Z47" s="1"/>
      <c r="AA47" s="1"/>
      <c r="AB47" s="1"/>
      <c r="AC47" s="60" t="s">
        <v>18</v>
      </c>
    </row>
    <row r="48" spans="1:29" ht="15" customHeight="1" x14ac:dyDescent="0.25">
      <c r="A48" s="49" t="s">
        <v>31</v>
      </c>
      <c r="B48" s="118" t="str">
        <f>A15</f>
        <v>St Georges JR 1</v>
      </c>
      <c r="C48" s="119"/>
      <c r="D48" s="119"/>
      <c r="E48" s="119"/>
      <c r="F48" s="119"/>
      <c r="G48" s="119"/>
      <c r="H48" s="119"/>
      <c r="I48" s="119"/>
      <c r="J48" s="120"/>
      <c r="K48" s="121" t="str">
        <f t="shared" ref="K48:K49" si="54">A16</f>
        <v>Noyant P Anjou 2</v>
      </c>
      <c r="L48" s="119"/>
      <c r="M48" s="119"/>
      <c r="N48" s="119"/>
      <c r="O48" s="119"/>
      <c r="P48" s="119"/>
      <c r="Q48" s="119"/>
      <c r="R48" s="119"/>
      <c r="S48" s="122"/>
      <c r="T48" s="52"/>
      <c r="U48" s="51"/>
      <c r="V48" s="1" t="s">
        <v>18</v>
      </c>
      <c r="W48" s="1"/>
      <c r="X48" s="1"/>
      <c r="Y48" s="1"/>
      <c r="Z48" s="1"/>
      <c r="AA48" s="1"/>
      <c r="AB48" s="1"/>
      <c r="AC48" s="60" t="s">
        <v>18</v>
      </c>
    </row>
    <row r="49" spans="1:29" ht="15" customHeight="1" x14ac:dyDescent="0.25">
      <c r="A49" s="49" t="s">
        <v>32</v>
      </c>
      <c r="B49" s="118" t="str">
        <f>A11</f>
        <v>St Jo Longué 2</v>
      </c>
      <c r="C49" s="119"/>
      <c r="D49" s="119"/>
      <c r="E49" s="119"/>
      <c r="F49" s="119"/>
      <c r="G49" s="119"/>
      <c r="H49" s="119"/>
      <c r="I49" s="119"/>
      <c r="J49" s="120"/>
      <c r="K49" s="121" t="str">
        <f t="shared" si="54"/>
        <v>Angers J Lurçat 3</v>
      </c>
      <c r="L49" s="119"/>
      <c r="M49" s="119"/>
      <c r="N49" s="119"/>
      <c r="O49" s="119"/>
      <c r="P49" s="119"/>
      <c r="Q49" s="119"/>
      <c r="R49" s="119"/>
      <c r="S49" s="122"/>
      <c r="T49" s="52"/>
      <c r="U49" s="51"/>
      <c r="V49" s="1" t="s">
        <v>18</v>
      </c>
      <c r="W49" s="1"/>
      <c r="X49" s="1"/>
      <c r="Y49" s="1"/>
      <c r="Z49" s="60"/>
      <c r="AA49" s="1"/>
      <c r="AB49" s="1"/>
      <c r="AC49" s="60"/>
    </row>
    <row r="50" spans="1:29" ht="15" customHeight="1" x14ac:dyDescent="0.25">
      <c r="A50" s="49" t="s">
        <v>33</v>
      </c>
      <c r="B50" s="118" t="str">
        <f>A15</f>
        <v>St Georges JR 1</v>
      </c>
      <c r="C50" s="119"/>
      <c r="D50" s="119"/>
      <c r="E50" s="119"/>
      <c r="F50" s="119"/>
      <c r="G50" s="119"/>
      <c r="H50" s="119"/>
      <c r="I50" s="119"/>
      <c r="J50" s="120"/>
      <c r="K50" s="121" t="str">
        <f>A12</f>
        <v>SC Pouancé 3</v>
      </c>
      <c r="L50" s="119"/>
      <c r="M50" s="119"/>
      <c r="N50" s="119"/>
      <c r="O50" s="119"/>
      <c r="P50" s="119"/>
      <c r="Q50" s="119"/>
      <c r="R50" s="119"/>
      <c r="S50" s="122"/>
      <c r="T50" s="50"/>
      <c r="U50" s="51"/>
      <c r="V50" s="1" t="s">
        <v>18</v>
      </c>
      <c r="W50" s="1"/>
      <c r="X50" s="1"/>
      <c r="Y50" s="1"/>
      <c r="Z50" s="60"/>
      <c r="AA50" s="1"/>
      <c r="AB50" s="1"/>
      <c r="AC50" s="60"/>
    </row>
    <row r="51" spans="1:29" ht="15" customHeight="1" x14ac:dyDescent="0.25">
      <c r="A51" s="49" t="s">
        <v>34</v>
      </c>
      <c r="B51" s="118" t="str">
        <f>A10</f>
        <v>St Charles Angers 2</v>
      </c>
      <c r="C51" s="119"/>
      <c r="D51" s="119"/>
      <c r="E51" s="119"/>
      <c r="F51" s="119"/>
      <c r="G51" s="119"/>
      <c r="H51" s="119"/>
      <c r="I51" s="119"/>
      <c r="J51" s="120"/>
      <c r="K51" s="121" t="str">
        <f>A17</f>
        <v>Angers J Lurçat 3</v>
      </c>
      <c r="L51" s="119"/>
      <c r="M51" s="119"/>
      <c r="N51" s="119"/>
      <c r="O51" s="119"/>
      <c r="P51" s="119"/>
      <c r="Q51" s="119"/>
      <c r="R51" s="119"/>
      <c r="S51" s="122"/>
      <c r="T51" s="50"/>
      <c r="U51" s="51"/>
      <c r="V51" s="1"/>
      <c r="W51" s="1"/>
      <c r="X51" s="1"/>
      <c r="Y51" s="1"/>
      <c r="Z51" s="60"/>
      <c r="AA51" s="1"/>
      <c r="AB51" s="1"/>
      <c r="AC51" s="60"/>
    </row>
    <row r="52" spans="1:29" ht="15" customHeight="1" x14ac:dyDescent="0.2">
      <c r="A52" s="49" t="s">
        <v>35</v>
      </c>
      <c r="B52" s="118" t="str">
        <f>A15</f>
        <v>St Georges JR 1</v>
      </c>
      <c r="C52" s="119"/>
      <c r="D52" s="119"/>
      <c r="E52" s="119"/>
      <c r="F52" s="119"/>
      <c r="G52" s="119"/>
      <c r="H52" s="119"/>
      <c r="I52" s="119"/>
      <c r="J52" s="120"/>
      <c r="K52" s="121" t="str">
        <f>A9</f>
        <v>St Jo Doué 1</v>
      </c>
      <c r="L52" s="119"/>
      <c r="M52" s="119"/>
      <c r="N52" s="119"/>
      <c r="O52" s="119"/>
      <c r="P52" s="119"/>
      <c r="Q52" s="119"/>
      <c r="R52" s="119"/>
      <c r="S52" s="122"/>
      <c r="T52" s="50"/>
      <c r="U52" s="51"/>
      <c r="V52" s="1"/>
      <c r="W52" s="1"/>
      <c r="X52" s="1"/>
      <c r="Y52" s="1"/>
      <c r="Z52" s="1"/>
      <c r="AA52" s="1"/>
      <c r="AB52" s="1"/>
      <c r="AC52" s="1"/>
    </row>
    <row r="53" spans="1:29" ht="15" customHeight="1" x14ac:dyDescent="0.25">
      <c r="A53" s="49" t="s">
        <v>36</v>
      </c>
      <c r="B53" s="118" t="str">
        <f>A14</f>
        <v>Baugé Chateaucoin 1</v>
      </c>
      <c r="C53" s="119"/>
      <c r="D53" s="119"/>
      <c r="E53" s="119"/>
      <c r="F53" s="119"/>
      <c r="G53" s="119"/>
      <c r="H53" s="119"/>
      <c r="I53" s="119"/>
      <c r="J53" s="120"/>
      <c r="K53" s="121" t="str">
        <f>A13</f>
        <v>Angers Montaigne 1</v>
      </c>
      <c r="L53" s="119"/>
      <c r="M53" s="119"/>
      <c r="N53" s="119"/>
      <c r="O53" s="119"/>
      <c r="P53" s="119"/>
      <c r="Q53" s="119"/>
      <c r="R53" s="119"/>
      <c r="S53" s="122"/>
      <c r="T53" s="50"/>
      <c r="U53" s="51"/>
      <c r="V53" s="1"/>
      <c r="W53" s="1"/>
      <c r="X53" s="1"/>
      <c r="Y53" s="1"/>
      <c r="Z53" s="1"/>
      <c r="AA53" s="1"/>
      <c r="AB53" s="1"/>
      <c r="AC53" s="61"/>
    </row>
    <row r="54" spans="1:29" ht="15" customHeight="1" x14ac:dyDescent="0.25">
      <c r="A54" s="54" t="s">
        <v>37</v>
      </c>
      <c r="B54" s="118" t="str">
        <f>A17</f>
        <v>Angers J Lurçat 3</v>
      </c>
      <c r="C54" s="119"/>
      <c r="D54" s="119"/>
      <c r="E54" s="119"/>
      <c r="F54" s="119"/>
      <c r="G54" s="119"/>
      <c r="H54" s="119"/>
      <c r="I54" s="119"/>
      <c r="J54" s="120"/>
      <c r="K54" s="121" t="str">
        <f>A15</f>
        <v>St Georges JR 1</v>
      </c>
      <c r="L54" s="119"/>
      <c r="M54" s="119"/>
      <c r="N54" s="119"/>
      <c r="O54" s="119"/>
      <c r="P54" s="119"/>
      <c r="Q54" s="119"/>
      <c r="R54" s="119"/>
      <c r="S54" s="122"/>
      <c r="T54" s="55"/>
      <c r="U54" s="56"/>
      <c r="V54" s="1"/>
      <c r="W54" s="1"/>
      <c r="X54" s="1"/>
      <c r="Y54" s="1"/>
      <c r="Z54" s="1"/>
      <c r="AA54" s="1"/>
      <c r="AB54" s="1"/>
      <c r="AC54" s="61"/>
    </row>
    <row r="55" spans="1:29" ht="15" customHeight="1" x14ac:dyDescent="0.25">
      <c r="A55" s="54" t="s">
        <v>38</v>
      </c>
      <c r="B55" s="118" t="str">
        <f>A12</f>
        <v>SC Pouancé 3</v>
      </c>
      <c r="C55" s="119"/>
      <c r="D55" s="119"/>
      <c r="E55" s="119"/>
      <c r="F55" s="119"/>
      <c r="G55" s="119"/>
      <c r="H55" s="119"/>
      <c r="I55" s="119"/>
      <c r="J55" s="120"/>
      <c r="K55" s="121" t="str">
        <f>A10</f>
        <v>St Charles Angers 2</v>
      </c>
      <c r="L55" s="119"/>
      <c r="M55" s="119"/>
      <c r="N55" s="119"/>
      <c r="O55" s="119"/>
      <c r="P55" s="119"/>
      <c r="Q55" s="119"/>
      <c r="R55" s="119"/>
      <c r="S55" s="122"/>
      <c r="T55" s="55"/>
      <c r="U55" s="56"/>
      <c r="V55" s="1"/>
      <c r="W55" s="1"/>
      <c r="X55" s="1"/>
      <c r="Y55" s="1"/>
      <c r="Z55" s="1"/>
      <c r="AA55" s="1"/>
      <c r="AB55" s="1"/>
      <c r="AC55" s="61"/>
    </row>
    <row r="56" spans="1:29" ht="15" customHeight="1" x14ac:dyDescent="0.25">
      <c r="A56" s="57" t="s">
        <v>39</v>
      </c>
      <c r="B56" s="156"/>
      <c r="C56" s="154"/>
      <c r="D56" s="154"/>
      <c r="E56" s="154"/>
      <c r="F56" s="154"/>
      <c r="G56" s="154"/>
      <c r="H56" s="154"/>
      <c r="I56" s="154"/>
      <c r="J56" s="157"/>
      <c r="K56" s="153"/>
      <c r="L56" s="154"/>
      <c r="M56" s="154"/>
      <c r="N56" s="154"/>
      <c r="O56" s="154"/>
      <c r="P56" s="154"/>
      <c r="Q56" s="154"/>
      <c r="R56" s="154"/>
      <c r="S56" s="155"/>
      <c r="T56" s="58"/>
      <c r="U56" s="59"/>
      <c r="V56" s="1"/>
      <c r="W56" s="1"/>
      <c r="X56" s="1"/>
      <c r="Y56" s="1"/>
      <c r="Z56" s="1"/>
      <c r="AA56" s="1"/>
      <c r="AB56" s="1"/>
      <c r="AC56" s="61" t="s">
        <v>18</v>
      </c>
    </row>
    <row r="57" spans="1:29" ht="15" customHeight="1" x14ac:dyDescent="0.25">
      <c r="V57" s="1"/>
      <c r="W57" s="1"/>
      <c r="X57" s="1"/>
      <c r="Y57" s="1"/>
      <c r="Z57" s="1"/>
      <c r="AA57" s="1"/>
      <c r="AB57" s="1"/>
      <c r="AC57" s="61" t="s">
        <v>18</v>
      </c>
    </row>
  </sheetData>
  <mergeCells count="95">
    <mergeCell ref="K27:S27"/>
    <mergeCell ref="K28:S28"/>
    <mergeCell ref="K29:S29"/>
    <mergeCell ref="K30:S30"/>
    <mergeCell ref="K31:S31"/>
    <mergeCell ref="B37:J37"/>
    <mergeCell ref="K37:S37"/>
    <mergeCell ref="B38:J38"/>
    <mergeCell ref="K38:S38"/>
    <mergeCell ref="T38:U38"/>
    <mergeCell ref="B39:J39"/>
    <mergeCell ref="K39:S39"/>
    <mergeCell ref="B40:J40"/>
    <mergeCell ref="K40:S40"/>
    <mergeCell ref="B41:J41"/>
    <mergeCell ref="K41:S41"/>
    <mergeCell ref="B42:J42"/>
    <mergeCell ref="K42:S42"/>
    <mergeCell ref="K43:S43"/>
    <mergeCell ref="B50:J50"/>
    <mergeCell ref="B51:J51"/>
    <mergeCell ref="B43:J43"/>
    <mergeCell ref="B44:J44"/>
    <mergeCell ref="B45:J45"/>
    <mergeCell ref="B46:J46"/>
    <mergeCell ref="B47:J47"/>
    <mergeCell ref="B48:J48"/>
    <mergeCell ref="B49:J49"/>
    <mergeCell ref="K51:S51"/>
    <mergeCell ref="K44:S44"/>
    <mergeCell ref="K45:S45"/>
    <mergeCell ref="K46:S46"/>
    <mergeCell ref="B52:J52"/>
    <mergeCell ref="B53:J53"/>
    <mergeCell ref="B54:J54"/>
    <mergeCell ref="B55:J55"/>
    <mergeCell ref="B56:J56"/>
    <mergeCell ref="K52:S52"/>
    <mergeCell ref="K53:S53"/>
    <mergeCell ref="K54:S54"/>
    <mergeCell ref="K55:S55"/>
    <mergeCell ref="K56:S56"/>
    <mergeCell ref="K47:S47"/>
    <mergeCell ref="K48:S48"/>
    <mergeCell ref="K49:S49"/>
    <mergeCell ref="K50:S50"/>
    <mergeCell ref="A1:AC1"/>
    <mergeCell ref="A3:L3"/>
    <mergeCell ref="N3:AC3"/>
    <mergeCell ref="E4:J4"/>
    <mergeCell ref="K4:L4"/>
    <mergeCell ref="N4:S4"/>
    <mergeCell ref="T4:U4"/>
    <mergeCell ref="T6:V6"/>
    <mergeCell ref="W6:Z6"/>
    <mergeCell ref="AA6:AA7"/>
    <mergeCell ref="A6:A7"/>
    <mergeCell ref="B6:D6"/>
    <mergeCell ref="E6:G6"/>
    <mergeCell ref="H6:J6"/>
    <mergeCell ref="K6:M6"/>
    <mergeCell ref="N6:P6"/>
    <mergeCell ref="Q6:S6"/>
    <mergeCell ref="B19:J19"/>
    <mergeCell ref="K19:S19"/>
    <mergeCell ref="T19:U19"/>
    <mergeCell ref="B20:J20"/>
    <mergeCell ref="K20:S20"/>
    <mergeCell ref="B21:J21"/>
    <mergeCell ref="K21:S21"/>
    <mergeCell ref="B22:J22"/>
    <mergeCell ref="K22:S22"/>
    <mergeCell ref="B23:J23"/>
    <mergeCell ref="K23:S23"/>
    <mergeCell ref="B24:J24"/>
    <mergeCell ref="K24:S24"/>
    <mergeCell ref="K25:S25"/>
    <mergeCell ref="B25:J25"/>
    <mergeCell ref="B26:J26"/>
    <mergeCell ref="K26:S26"/>
    <mergeCell ref="B27:J27"/>
    <mergeCell ref="B28:J28"/>
    <mergeCell ref="B29:J29"/>
    <mergeCell ref="B30:J30"/>
    <mergeCell ref="B31:J31"/>
    <mergeCell ref="B36:J36"/>
    <mergeCell ref="K36:S36"/>
    <mergeCell ref="B32:J32"/>
    <mergeCell ref="B33:J33"/>
    <mergeCell ref="B34:J34"/>
    <mergeCell ref="B35:J35"/>
    <mergeCell ref="K35:S35"/>
    <mergeCell ref="K33:S33"/>
    <mergeCell ref="K34:S34"/>
    <mergeCell ref="K32:S32"/>
  </mergeCells>
  <pageMargins left="0.35433070866141736" right="0.19685039370078741" top="1.1811023622047245" bottom="0.23622047244094491" header="0" footer="0"/>
  <pageSetup paperSize="9" scale="75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57"/>
  <sheetViews>
    <sheetView workbookViewId="0"/>
  </sheetViews>
  <sheetFormatPr baseColWidth="10" defaultColWidth="12.7109375" defaultRowHeight="15" customHeight="1" x14ac:dyDescent="0.2"/>
  <cols>
    <col min="1" max="1" width="17.7109375" customWidth="1"/>
    <col min="2" max="26" width="3.7109375" customWidth="1"/>
    <col min="27" max="27" width="4.42578125" customWidth="1"/>
    <col min="28" max="29" width="3.7109375" customWidth="1"/>
  </cols>
  <sheetData>
    <row r="1" spans="1:29" ht="21.75" customHeight="1" x14ac:dyDescent="0.35">
      <c r="A1" s="142" t="s">
        <v>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</row>
    <row r="2" spans="1:29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1.75" customHeight="1" x14ac:dyDescent="0.2">
      <c r="A3" s="144" t="s">
        <v>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2"/>
      <c r="N3" s="145" t="str">
        <f>Paramètres!K1</f>
        <v>J</v>
      </c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</row>
    <row r="4" spans="1:29" ht="21.75" customHeight="1" x14ac:dyDescent="0.2">
      <c r="A4" s="2"/>
      <c r="B4" s="2"/>
      <c r="C4" s="2"/>
      <c r="D4" s="2"/>
      <c r="E4" s="146" t="s">
        <v>2</v>
      </c>
      <c r="F4" s="143"/>
      <c r="G4" s="143"/>
      <c r="H4" s="143"/>
      <c r="I4" s="143"/>
      <c r="J4" s="143"/>
      <c r="K4" s="146" t="str">
        <f>Paramètres!K3</f>
        <v>B9</v>
      </c>
      <c r="L4" s="143"/>
      <c r="M4" s="2" t="s">
        <v>3</v>
      </c>
      <c r="N4" s="146" t="s">
        <v>2</v>
      </c>
      <c r="O4" s="143"/>
      <c r="P4" s="143"/>
      <c r="Q4" s="143"/>
      <c r="R4" s="143"/>
      <c r="S4" s="143"/>
      <c r="T4" s="146" t="str">
        <f>Paramètres!K4</f>
        <v>B10</v>
      </c>
      <c r="U4" s="143"/>
      <c r="V4" s="2"/>
      <c r="W4" s="2"/>
      <c r="X4" s="2"/>
      <c r="Y4" s="2"/>
      <c r="Z4" s="2"/>
      <c r="AA4" s="2"/>
      <c r="AB4" s="2"/>
      <c r="AC4" s="2"/>
    </row>
    <row r="5" spans="1:29" ht="20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9.5" customHeight="1" x14ac:dyDescent="0.35">
      <c r="A6" s="151" t="s">
        <v>4</v>
      </c>
      <c r="B6" s="147" t="s">
        <v>5</v>
      </c>
      <c r="C6" s="136"/>
      <c r="D6" s="148"/>
      <c r="E6" s="135" t="s">
        <v>6</v>
      </c>
      <c r="F6" s="136"/>
      <c r="G6" s="137"/>
      <c r="H6" s="138" t="s">
        <v>7</v>
      </c>
      <c r="I6" s="139"/>
      <c r="J6" s="140"/>
      <c r="K6" s="138" t="s">
        <v>8</v>
      </c>
      <c r="L6" s="139"/>
      <c r="M6" s="140"/>
      <c r="N6" s="138" t="s">
        <v>9</v>
      </c>
      <c r="O6" s="139"/>
      <c r="P6" s="140"/>
      <c r="Q6" s="141" t="s">
        <v>10</v>
      </c>
      <c r="R6" s="139"/>
      <c r="S6" s="140"/>
      <c r="T6" s="138" t="s">
        <v>11</v>
      </c>
      <c r="U6" s="139"/>
      <c r="V6" s="140"/>
      <c r="W6" s="147" t="s">
        <v>12</v>
      </c>
      <c r="X6" s="136"/>
      <c r="Y6" s="136"/>
      <c r="Z6" s="148"/>
      <c r="AA6" s="149" t="s">
        <v>13</v>
      </c>
      <c r="AB6" s="4"/>
      <c r="AC6" s="4"/>
    </row>
    <row r="7" spans="1:29" ht="19.5" customHeight="1" x14ac:dyDescent="0.35">
      <c r="A7" s="152"/>
      <c r="B7" s="5" t="s">
        <v>14</v>
      </c>
      <c r="C7" s="6" t="s">
        <v>15</v>
      </c>
      <c r="D7" s="7" t="s">
        <v>16</v>
      </c>
      <c r="E7" s="5" t="s">
        <v>14</v>
      </c>
      <c r="F7" s="6" t="s">
        <v>15</v>
      </c>
      <c r="G7" s="7" t="s">
        <v>16</v>
      </c>
      <c r="H7" s="5" t="s">
        <v>14</v>
      </c>
      <c r="I7" s="6" t="s">
        <v>15</v>
      </c>
      <c r="J7" s="7" t="s">
        <v>16</v>
      </c>
      <c r="K7" s="5" t="s">
        <v>14</v>
      </c>
      <c r="L7" s="6" t="s">
        <v>15</v>
      </c>
      <c r="M7" s="7" t="s">
        <v>16</v>
      </c>
      <c r="N7" s="5" t="s">
        <v>14</v>
      </c>
      <c r="O7" s="6" t="s">
        <v>15</v>
      </c>
      <c r="P7" s="7" t="s">
        <v>16</v>
      </c>
      <c r="Q7" s="5" t="s">
        <v>14</v>
      </c>
      <c r="R7" s="6" t="s">
        <v>15</v>
      </c>
      <c r="S7" s="7" t="s">
        <v>16</v>
      </c>
      <c r="T7" s="5" t="s">
        <v>14</v>
      </c>
      <c r="U7" s="6" t="s">
        <v>15</v>
      </c>
      <c r="V7" s="7" t="s">
        <v>16</v>
      </c>
      <c r="W7" s="6" t="s">
        <v>15</v>
      </c>
      <c r="X7" s="7" t="s">
        <v>16</v>
      </c>
      <c r="Y7" s="6" t="s">
        <v>14</v>
      </c>
      <c r="Z7" s="7" t="s">
        <v>17</v>
      </c>
      <c r="AA7" s="150"/>
      <c r="AB7" s="4"/>
      <c r="AC7" s="4"/>
    </row>
    <row r="8" spans="1:29" ht="19.5" customHeight="1" x14ac:dyDescent="0.35">
      <c r="A8" s="8" t="str">
        <f>Paramètres!K6</f>
        <v>Bretonnais Cholet 1</v>
      </c>
      <c r="B8" s="62">
        <f>IF(C8&lt;&gt;"",IF((C8-D8)&gt;0,Paramètres!$B$17,IF((C8-D8)&lt;0,Paramètres!$B$19,IF((C8-D8)=0,Paramètres!$B$18))),"")</f>
        <v>1</v>
      </c>
      <c r="C8" s="63">
        <f t="shared" ref="C8:D8" si="0">T20</f>
        <v>0</v>
      </c>
      <c r="D8" s="64">
        <f t="shared" si="0"/>
        <v>0</v>
      </c>
      <c r="E8" s="65">
        <f>IF(F8&lt;&gt;"",IF((F8-G8)&gt;0,Paramètres!$B$17,IF((F8-G8)&lt;0,Paramètres!$B$19,IF((F8-G8)=0,Paramètres!$B$18))),"")</f>
        <v>1</v>
      </c>
      <c r="F8" s="63">
        <f>U22</f>
        <v>0</v>
      </c>
      <c r="G8" s="64">
        <f>T22</f>
        <v>0</v>
      </c>
      <c r="H8" s="65">
        <f>IF(I8&lt;&gt;"",IF((I8-J8)&gt;0,Paramètres!$B$17,IF((I8-J8)&lt;0,Paramètres!$B$19,IF((I8-J8)=0,Paramètres!$B$18))),"")</f>
        <v>1</v>
      </c>
      <c r="I8" s="63">
        <f t="shared" ref="I8:J8" si="1">T24</f>
        <v>0</v>
      </c>
      <c r="J8" s="64">
        <f t="shared" si="1"/>
        <v>0</v>
      </c>
      <c r="K8" s="65">
        <f>IF(L8&lt;&gt;"",IF((L8-M8)&gt;0,Paramètres!$B$17,IF((L8-M8)&lt;0,Paramètres!$B$19,IF((L8-M8)=0,Paramètres!$B$18))),"")</f>
        <v>1</v>
      </c>
      <c r="L8" s="63">
        <f>U26</f>
        <v>0</v>
      </c>
      <c r="M8" s="64">
        <f>T26</f>
        <v>0</v>
      </c>
      <c r="N8" s="65">
        <f>IF(O8&lt;&gt;"",IF((O8-P8)&gt;0,Paramètres!$B$17,IF((O8-P8)&lt;0,Paramètres!$B$19,IF((O8-P8)=0,Paramètres!$B$18))),"")</f>
        <v>1</v>
      </c>
      <c r="O8" s="63">
        <f t="shared" ref="O8:P8" si="2">T29</f>
        <v>0</v>
      </c>
      <c r="P8" s="64">
        <f t="shared" si="2"/>
        <v>0</v>
      </c>
      <c r="Q8" s="65">
        <f>IF(R8&lt;&gt;"",IF((R8-S8)&gt;0,Paramètres!$B$17,IF((R8-S8)&lt;0,Paramètres!$B$19,IF((R8-S8)=0,Paramètres!$B$18))),"")</f>
        <v>1</v>
      </c>
      <c r="R8" s="63">
        <f t="shared" ref="R8:S8" si="3">T33</f>
        <v>0</v>
      </c>
      <c r="S8" s="64">
        <f t="shared" si="3"/>
        <v>0</v>
      </c>
      <c r="T8" s="65">
        <f>IF(U8&lt;&gt;"",IF((U8-V8)&gt;0,Paramètres!$B$17,IF((U8-V8)&lt;0,Paramètres!$B$19,IF((U8-V8)=0,Paramètres!$B$18))),"")</f>
        <v>1</v>
      </c>
      <c r="U8" s="63">
        <f t="shared" ref="U8:V8" si="4">T35</f>
        <v>0</v>
      </c>
      <c r="V8" s="64">
        <f t="shared" si="4"/>
        <v>0</v>
      </c>
      <c r="W8" s="12">
        <f t="shared" ref="W8:X8" si="5">C8+F8+I8+L8+O8+R8+U8</f>
        <v>0</v>
      </c>
      <c r="X8" s="11">
        <f t="shared" si="5"/>
        <v>0</v>
      </c>
      <c r="Y8" s="13">
        <f t="shared" ref="Y8:Y17" si="6">B8+E8+H8+K8+N8+Q8+T8</f>
        <v>7</v>
      </c>
      <c r="Z8" s="14">
        <f t="shared" ref="Z8:Z17" si="7">IFERROR(W8-X8,"")</f>
        <v>0</v>
      </c>
      <c r="AA8" s="15">
        <f t="shared" ref="AA8:AA17" si="8">COUNTIFS($Y$8:$Y$17,"&gt;"&amp;$Y8)+COUNTIFS($Y$8:$Y$17,Y8,$Z$8:$Z$17,"&gt;"&amp;$Z8)+COUNTIFS($Y$8:$Y$17,Y8,$Z$8:$Z$17,Z8,$W$8:$W$17,"&gt;"&amp;$W8)+1</f>
        <v>1</v>
      </c>
      <c r="AB8" s="4"/>
      <c r="AC8" s="4"/>
    </row>
    <row r="9" spans="1:29" ht="19.5" customHeight="1" x14ac:dyDescent="0.35">
      <c r="A9" s="16" t="str">
        <f>Paramètres!K7</f>
        <v>JA St Sylvain 1</v>
      </c>
      <c r="B9" s="66">
        <f>IF(C9&lt;&gt;"",IF((C9-D9)&gt;0,Paramètres!$B$17,IF((C9-D9)&lt;0,Paramètres!$B$19,IF((C9-D9)=0,Paramètres!$B$18))),"")</f>
        <v>1</v>
      </c>
      <c r="C9" s="67">
        <f t="shared" ref="C9:D9" si="9">T39</f>
        <v>0</v>
      </c>
      <c r="D9" s="68">
        <f t="shared" si="9"/>
        <v>0</v>
      </c>
      <c r="E9" s="69">
        <f>IF(F9&lt;&gt;"",IF((F9-G9)&gt;0,Paramètres!$B$17,IF((F9-G9)&lt;0,Paramètres!$B$19,IF((F9-G9)=0,Paramètres!$B$18))),"")</f>
        <v>1</v>
      </c>
      <c r="F9" s="67">
        <f>U41</f>
        <v>0</v>
      </c>
      <c r="G9" s="68">
        <f>T41</f>
        <v>0</v>
      </c>
      <c r="H9" s="69">
        <f>IF(I9&lt;&gt;"",IF((I9-J9)&gt;0,Paramètres!$B$17,IF((I9-J9)&lt;0,Paramètres!$B$19,IF((I9-J9)=0,Paramètres!$B$18))),"")</f>
        <v>1</v>
      </c>
      <c r="I9" s="67">
        <f t="shared" ref="I9:J9" si="10">T43</f>
        <v>0</v>
      </c>
      <c r="J9" s="68">
        <f t="shared" si="10"/>
        <v>0</v>
      </c>
      <c r="K9" s="69">
        <f>IF(L9&lt;&gt;"",IF((L9-M9)&gt;0,Paramètres!$B$17,IF((L9-M9)&lt;0,Paramètres!$B$19,IF((L9-M9)=0,Paramètres!$B$18))),"")</f>
        <v>1</v>
      </c>
      <c r="L9" s="67">
        <f>U46</f>
        <v>0</v>
      </c>
      <c r="M9" s="68">
        <f>T46</f>
        <v>0</v>
      </c>
      <c r="N9" s="69">
        <f>IF(O9&lt;&gt;"",IF((O9-P9)&gt;0,Paramètres!$B$17,IF((O9-P9)&lt;0,Paramètres!$B$19,IF((O9-P9)=0,Paramètres!$B$18))),"")</f>
        <v>1</v>
      </c>
      <c r="O9" s="67">
        <f>U31</f>
        <v>0</v>
      </c>
      <c r="P9" s="68">
        <f>T31</f>
        <v>0</v>
      </c>
      <c r="Q9" s="69">
        <f>IF(R9&lt;&gt;"",IF((R9-S9)&gt;0,Paramètres!$B$17,IF((R9-S9)&lt;0,Paramètres!$B$19,IF((R9-S9)=0,Paramètres!$B$18))),"")</f>
        <v>1</v>
      </c>
      <c r="R9" s="67">
        <f>U33</f>
        <v>0</v>
      </c>
      <c r="S9" s="68">
        <f>T33</f>
        <v>0</v>
      </c>
      <c r="T9" s="69">
        <f>IF(U9&lt;&gt;"",IF((U9-V9)&gt;0,Paramètres!$B$17,IF((U9-V9)&lt;0,Paramètres!$B$19,IF((U9-V9)=0,Paramètres!$B$18))),"")</f>
        <v>1</v>
      </c>
      <c r="U9" s="67">
        <f t="shared" ref="U9:V9" si="11">T54</f>
        <v>0</v>
      </c>
      <c r="V9" s="68">
        <f t="shared" si="11"/>
        <v>0</v>
      </c>
      <c r="W9" s="20">
        <f t="shared" ref="W9:X9" si="12">C9+F9+I9+L9+O9+R9+U9</f>
        <v>0</v>
      </c>
      <c r="X9" s="19">
        <f t="shared" si="12"/>
        <v>0</v>
      </c>
      <c r="Y9" s="21">
        <f t="shared" si="6"/>
        <v>7</v>
      </c>
      <c r="Z9" s="22">
        <f t="shared" si="7"/>
        <v>0</v>
      </c>
      <c r="AA9" s="23">
        <f t="shared" si="8"/>
        <v>1</v>
      </c>
      <c r="AB9" s="4"/>
      <c r="AC9" s="4"/>
    </row>
    <row r="10" spans="1:29" ht="19.5" customHeight="1" x14ac:dyDescent="0.35">
      <c r="A10" s="16" t="str">
        <f>Paramètres!K8</f>
        <v>CA St Germain sur Moine 2</v>
      </c>
      <c r="B10" s="66">
        <f>IF(C10&lt;&gt;"",IF((C10-D10)&gt;0,Paramètres!$B$17,IF((C10-D10)&lt;0,Paramètres!$B$19,IF((C10-D10)=0,Paramètres!$B$18))),"")</f>
        <v>1</v>
      </c>
      <c r="C10" s="67">
        <f>U39</f>
        <v>0</v>
      </c>
      <c r="D10" s="68">
        <f>T39</f>
        <v>0</v>
      </c>
      <c r="E10" s="69">
        <f>IF(F10&lt;&gt;"",IF((F10-G10)&gt;0,Paramètres!$B$17,IF((F10-G10)&lt;0,Paramètres!$B$19,IF((F10-G10)=0,Paramètres!$B$18))),"")</f>
        <v>1</v>
      </c>
      <c r="F10" s="67">
        <f t="shared" ref="F10:G10" si="13">T22</f>
        <v>0</v>
      </c>
      <c r="G10" s="68">
        <f t="shared" si="13"/>
        <v>0</v>
      </c>
      <c r="H10" s="69">
        <f>IF(I10&lt;&gt;"",IF((I10-J10)&gt;0,Paramètres!$B$17,IF((I10-J10)&lt;0,Paramètres!$B$19,IF((I10-J10)=0,Paramètres!$B$18))),"")</f>
        <v>1</v>
      </c>
      <c r="I10" s="67">
        <f>U25</f>
        <v>0</v>
      </c>
      <c r="J10" s="68">
        <f>T25</f>
        <v>0</v>
      </c>
      <c r="K10" s="69">
        <f>IF(L10&lt;&gt;"",IF((L10-M10)&gt;0,Paramètres!$B$17,IF((L10-M10)&lt;0,Paramètres!$B$19,IF((L10-M10)=0,Paramètres!$B$18))),"")</f>
        <v>1</v>
      </c>
      <c r="L10" s="67">
        <f t="shared" ref="L10:M10" si="14">T27</f>
        <v>0</v>
      </c>
      <c r="M10" s="68">
        <f t="shared" si="14"/>
        <v>0</v>
      </c>
      <c r="N10" s="69">
        <f>IF(O10&lt;&gt;"",IF((O10-P10)&gt;0,Paramètres!$B$17,IF((O10-P10)&lt;0,Paramètres!$B$19,IF((O10-P10)=0,Paramètres!$B$18))),"")</f>
        <v>1</v>
      </c>
      <c r="O10" s="67">
        <f t="shared" ref="O10:P10" si="15">T48</f>
        <v>0</v>
      </c>
      <c r="P10" s="68">
        <f t="shared" si="15"/>
        <v>0</v>
      </c>
      <c r="Q10" s="69">
        <f>IF(R10&lt;&gt;"",IF((R10-S10)&gt;0,Paramètres!$B$17,IF((R10-S10)&lt;0,Paramètres!$B$19,IF((R10-S10)=0,Paramètres!$B$18))),"")</f>
        <v>1</v>
      </c>
      <c r="R10" s="67">
        <f t="shared" ref="R10:S10" si="16">T50</f>
        <v>0</v>
      </c>
      <c r="S10" s="68">
        <f t="shared" si="16"/>
        <v>0</v>
      </c>
      <c r="T10" s="69">
        <f>IF(U10&lt;&gt;"",IF((U10-V10)&gt;0,Paramètres!$B$17,IF((U10-V10)&lt;0,Paramètres!$B$19,IF((U10-V10)=0,Paramètres!$B$18))),"")</f>
        <v>1</v>
      </c>
      <c r="U10" s="67">
        <f>U52</f>
        <v>0</v>
      </c>
      <c r="V10" s="68">
        <f>T52</f>
        <v>0</v>
      </c>
      <c r="W10" s="20">
        <f t="shared" ref="W10:X10" si="17">C10+F10+I10+L10+O10+R10+U10</f>
        <v>0</v>
      </c>
      <c r="X10" s="19">
        <f t="shared" si="17"/>
        <v>0</v>
      </c>
      <c r="Y10" s="21">
        <f t="shared" si="6"/>
        <v>7</v>
      </c>
      <c r="Z10" s="22">
        <f t="shared" si="7"/>
        <v>0</v>
      </c>
      <c r="AA10" s="23">
        <f t="shared" si="8"/>
        <v>1</v>
      </c>
      <c r="AB10" s="4"/>
      <c r="AC10" s="4"/>
    </row>
    <row r="11" spans="1:29" ht="19.5" customHeight="1" x14ac:dyDescent="0.35">
      <c r="A11" s="16" t="str">
        <f>Paramètres!K9</f>
        <v>St Louis Jallais 3</v>
      </c>
      <c r="B11" s="66">
        <f>IF(C11&lt;&gt;"",IF((C11-D11)&gt;0,Paramètres!$B$17,IF((C11-D11)&lt;0,Paramètres!$B$19,IF((C11-D11)=0,Paramètres!$B$18))),"")</f>
        <v>1</v>
      </c>
      <c r="C11" s="67">
        <f t="shared" ref="C11:D11" si="18">T21</f>
        <v>0</v>
      </c>
      <c r="D11" s="68">
        <f t="shared" si="18"/>
        <v>0</v>
      </c>
      <c r="E11" s="69">
        <f>IF(F11&lt;&gt;"",IF((F11-G11)&gt;0,Paramètres!$B$17,IF((F11-G11)&lt;0,Paramètres!$B$19,IF((F11-G11)=0,Paramètres!$B$18))),"")</f>
        <v>1</v>
      </c>
      <c r="F11" s="67">
        <f>U23</f>
        <v>0</v>
      </c>
      <c r="G11" s="68">
        <f>T23</f>
        <v>0</v>
      </c>
      <c r="H11" s="69">
        <f>IF(I11&lt;&gt;"",IF((I11-J11)&gt;0,Paramètres!$B$17,IF((I11-J11)&lt;0,Paramètres!$B$19,IF((I11-J11)=0,Paramètres!$B$18))),"")</f>
        <v>1</v>
      </c>
      <c r="I11" s="67">
        <f t="shared" ref="I11:J11" si="19">T25</f>
        <v>0</v>
      </c>
      <c r="J11" s="68">
        <f t="shared" si="19"/>
        <v>0</v>
      </c>
      <c r="K11" s="69">
        <f>IF(L11&lt;&gt;"",IF((L11-M11)&gt;0,Paramètres!$B$17,IF((L11-M11)&lt;0,Paramètres!$B$19,IF((L11-M11)=0,Paramètres!$B$18))),"")</f>
        <v>1</v>
      </c>
      <c r="L11" s="67">
        <f>U45</f>
        <v>0</v>
      </c>
      <c r="M11" s="68">
        <f>T45</f>
        <v>0</v>
      </c>
      <c r="N11" s="69">
        <f>IF(O11&lt;&gt;"",IF((O11-P11)&gt;0,Paramètres!$B$17,IF((O11-P11)&lt;0,Paramètres!$B$19,IF((O11-P11)=0,Paramètres!$B$18))),"")</f>
        <v>1</v>
      </c>
      <c r="O11" s="67">
        <f t="shared" ref="O11:P11" si="20">T30</f>
        <v>0</v>
      </c>
      <c r="P11" s="68">
        <f t="shared" si="20"/>
        <v>0</v>
      </c>
      <c r="Q11" s="69">
        <f>IF(R11&lt;&gt;"",IF((R11-S11)&gt;0,Paramètres!$B$17,IF((R11-S11)&lt;0,Paramètres!$B$19,IF((R11-S11)=0,Paramètres!$B$18))),"")</f>
        <v>1</v>
      </c>
      <c r="R11" s="67">
        <f>U32</f>
        <v>0</v>
      </c>
      <c r="S11" s="68">
        <f>T32</f>
        <v>0</v>
      </c>
      <c r="T11" s="69">
        <f>IF(U11&lt;&gt;"",IF((U11-V11)&gt;0,Paramètres!$B$17,IF((U11-V11)&lt;0,Paramètres!$B$19,IF((U11-V11)=0,Paramètres!$B$18))),"")</f>
        <v>1</v>
      </c>
      <c r="U11" s="67">
        <f>U54</f>
        <v>0</v>
      </c>
      <c r="V11" s="68">
        <f>T54</f>
        <v>0</v>
      </c>
      <c r="W11" s="20">
        <f t="shared" ref="W11:X11" si="21">C11+F11+I11+L11+O11+R11+U11</f>
        <v>0</v>
      </c>
      <c r="X11" s="19">
        <f t="shared" si="21"/>
        <v>0</v>
      </c>
      <c r="Y11" s="21">
        <f t="shared" si="6"/>
        <v>7</v>
      </c>
      <c r="Z11" s="22">
        <f t="shared" si="7"/>
        <v>0</v>
      </c>
      <c r="AA11" s="23">
        <f t="shared" si="8"/>
        <v>1</v>
      </c>
      <c r="AB11" s="4" t="s">
        <v>18</v>
      </c>
      <c r="AC11" s="4"/>
    </row>
    <row r="12" spans="1:29" ht="19.5" customHeight="1" x14ac:dyDescent="0.35">
      <c r="A12" s="16" t="str">
        <f>Paramètres!K10</f>
        <v>Saumur Delessert 1</v>
      </c>
      <c r="B12" s="66">
        <f>IF(C12&lt;&gt;"",IF((C12-D12)&gt;0,Paramètres!$B$17,IF((C12-D12)&lt;0,Paramètres!$B$19,IF((C12-D12)=0,Paramètres!$B$18))),"")</f>
        <v>1</v>
      </c>
      <c r="C12" s="67">
        <f t="shared" ref="C12:D12" si="22">T40</f>
        <v>0</v>
      </c>
      <c r="D12" s="68">
        <f t="shared" si="22"/>
        <v>0</v>
      </c>
      <c r="E12" s="69">
        <f>IF(F12&lt;&gt;"",IF((F12-G12)&gt;0,Paramètres!$B$17,IF((F12-G12)&lt;0,Paramètres!$B$19,IF((F12-G12)=0,Paramètres!$B$18))),"")</f>
        <v>1</v>
      </c>
      <c r="F12" s="67">
        <f t="shared" ref="F12:F13" si="23">U42</f>
        <v>0</v>
      </c>
      <c r="G12" s="68">
        <f t="shared" ref="G12:G13" si="24">T42</f>
        <v>0</v>
      </c>
      <c r="H12" s="69">
        <f>IF(I12&lt;&gt;"",IF((I12-J12)&gt;0,Paramètres!$B$17,IF((I12-J12)&lt;0,Paramètres!$B$19,IF((I12-J12)=0,Paramètres!$B$18))),"")</f>
        <v>1</v>
      </c>
      <c r="I12" s="67">
        <f t="shared" ref="I12:J12" si="25">T46</f>
        <v>0</v>
      </c>
      <c r="J12" s="68">
        <f t="shared" si="25"/>
        <v>0</v>
      </c>
      <c r="K12" s="69">
        <f>IF(L12&lt;&gt;"",IF((L12-M12)&gt;0,Paramètres!$B$17,IF((L12-M12)&lt;0,Paramètres!$B$19,IF((L12-M12)=0,Paramètres!$B$18))),"")</f>
        <v>1</v>
      </c>
      <c r="L12" s="67">
        <f t="shared" ref="L12:L13" si="26">U29</f>
        <v>0</v>
      </c>
      <c r="M12" s="68">
        <f t="shared" ref="M12:M13" si="27">T29</f>
        <v>0</v>
      </c>
      <c r="N12" s="69">
        <f>IF(O12&lt;&gt;"",IF((O12-P12)&gt;0,Paramètres!$B$17,IF((O12-P12)&lt;0,Paramètres!$B$19,IF((O12-P12)=0,Paramètres!$B$18))),"")</f>
        <v>1</v>
      </c>
      <c r="O12" s="67">
        <f t="shared" ref="O12:P12" si="28">T32</f>
        <v>0</v>
      </c>
      <c r="P12" s="68">
        <f t="shared" si="28"/>
        <v>0</v>
      </c>
      <c r="Q12" s="69">
        <f>IF(R12&lt;&gt;"",IF((R12-S12)&gt;0,Paramètres!$B$17,IF((R12-S12)&lt;0,Paramètres!$B$19,IF((R12-S12)=0,Paramètres!$B$18))),"")</f>
        <v>1</v>
      </c>
      <c r="R12" s="67">
        <f>U34</f>
        <v>0</v>
      </c>
      <c r="S12" s="68">
        <f>T34</f>
        <v>0</v>
      </c>
      <c r="T12" s="69">
        <f>IF(U12&lt;&gt;"",IF((U12-V12)&gt;0,Paramètres!$B$17,IF((U12-V12)&lt;0,Paramètres!$B$19,IF((U12-V12)=0,Paramètres!$B$18))),"")</f>
        <v>1</v>
      </c>
      <c r="U12" s="67">
        <f t="shared" ref="U12:V12" si="29">T36</f>
        <v>0</v>
      </c>
      <c r="V12" s="68">
        <f t="shared" si="29"/>
        <v>0</v>
      </c>
      <c r="W12" s="20">
        <f t="shared" ref="W12:X12" si="30">C12+F12+I12+L12+O12+R12+U12</f>
        <v>0</v>
      </c>
      <c r="X12" s="19">
        <f t="shared" si="30"/>
        <v>0</v>
      </c>
      <c r="Y12" s="21">
        <f t="shared" si="6"/>
        <v>7</v>
      </c>
      <c r="Z12" s="22">
        <f t="shared" si="7"/>
        <v>0</v>
      </c>
      <c r="AA12" s="23">
        <f t="shared" si="8"/>
        <v>1</v>
      </c>
      <c r="AB12" s="4"/>
      <c r="AC12" s="4"/>
    </row>
    <row r="13" spans="1:29" ht="19.5" customHeight="1" x14ac:dyDescent="0.35">
      <c r="A13" s="16" t="str">
        <f>Paramètres!K11</f>
        <v>Avrillé Jannequin 1</v>
      </c>
      <c r="B13" s="66">
        <f>IF(C13&lt;&gt;"",IF((C13-D13)&gt;0,Paramètres!$B$17,IF((C13-D13)&lt;0,Paramètres!$B$19,IF((C13-D13)=0,Paramètres!$B$18))),"")</f>
        <v>1</v>
      </c>
      <c r="C13" s="67">
        <f t="shared" ref="C13:D13" si="31">T40</f>
        <v>0</v>
      </c>
      <c r="D13" s="68">
        <f t="shared" si="31"/>
        <v>0</v>
      </c>
      <c r="E13" s="69">
        <f>IF(F13&lt;&gt;"",IF((F13-G13)&gt;0,Paramètres!$B$17,IF((F13-G13)&lt;0,Paramètres!$B$19,IF((F13-G13)=0,Paramètres!$B$18))),"")</f>
        <v>1</v>
      </c>
      <c r="F13" s="67">
        <f t="shared" si="23"/>
        <v>0</v>
      </c>
      <c r="G13" s="68">
        <f t="shared" si="24"/>
        <v>0</v>
      </c>
      <c r="H13" s="69">
        <f>IF(I13&lt;&gt;"",IF((I13-J13)&gt;0,Paramètres!$B$17,IF((I13-J13)&lt;0,Paramètres!$B$19,IF((I13-J13)=0,Paramètres!$B$18))),"")</f>
        <v>1</v>
      </c>
      <c r="I13" s="67">
        <f t="shared" ref="I13:J13" si="32">T26</f>
        <v>0</v>
      </c>
      <c r="J13" s="68">
        <f t="shared" si="32"/>
        <v>0</v>
      </c>
      <c r="K13" s="69">
        <f>IF(L13&lt;&gt;"",IF((L13-M13)&gt;0,Paramètres!$B$17,IF((L13-M13)&lt;0,Paramètres!$B$19,IF((L13-M13)=0,Paramètres!$B$18))),"")</f>
        <v>1</v>
      </c>
      <c r="L13" s="67">
        <f t="shared" si="26"/>
        <v>0</v>
      </c>
      <c r="M13" s="68">
        <f t="shared" si="27"/>
        <v>0</v>
      </c>
      <c r="N13" s="69">
        <f>IF(O13&lt;&gt;"",IF((O13-P13)&gt;0,Paramètres!$B$17,IF((O13-P13)&lt;0,Paramètres!$B$19,IF((O13-P13)=0,Paramètres!$B$18))),"")</f>
        <v>1</v>
      </c>
      <c r="O13" s="67">
        <f t="shared" ref="O13:P13" si="33">T51</f>
        <v>0</v>
      </c>
      <c r="P13" s="68">
        <f t="shared" si="33"/>
        <v>0</v>
      </c>
      <c r="Q13" s="69">
        <f>IF(R13&lt;&gt;"",IF((R13-S13)&gt;0,Paramètres!$B$17,IF((R13-S13)&lt;0,Paramètres!$B$19,IF((R13-S13)=0,Paramètres!$B$18))),"")</f>
        <v>1</v>
      </c>
      <c r="R13" s="67">
        <f t="shared" ref="R13:S13" si="34">T52</f>
        <v>0</v>
      </c>
      <c r="S13" s="68">
        <f t="shared" si="34"/>
        <v>0</v>
      </c>
      <c r="T13" s="69">
        <f>IF(U13&lt;&gt;"",IF((U13-V13)&gt;0,Paramètres!$B$17,IF((U13-V13)&lt;0,Paramètres!$B$19,IF((U13-V13)=0,Paramètres!$B$18))),"")</f>
        <v>1</v>
      </c>
      <c r="U13" s="67">
        <f t="shared" ref="U13:V13" si="35">T55</f>
        <v>0</v>
      </c>
      <c r="V13" s="68">
        <f t="shared" si="35"/>
        <v>0</v>
      </c>
      <c r="W13" s="20">
        <f t="shared" ref="W13:X13" si="36">C13+F13+I13+L13+O13+R13+U13</f>
        <v>0</v>
      </c>
      <c r="X13" s="19">
        <f t="shared" si="36"/>
        <v>0</v>
      </c>
      <c r="Y13" s="21">
        <f t="shared" si="6"/>
        <v>7</v>
      </c>
      <c r="Z13" s="22">
        <f t="shared" si="7"/>
        <v>0</v>
      </c>
      <c r="AA13" s="23">
        <f t="shared" si="8"/>
        <v>1</v>
      </c>
      <c r="AB13" s="4"/>
      <c r="AC13" s="4"/>
    </row>
    <row r="14" spans="1:29" ht="19.5" customHeight="1" x14ac:dyDescent="0.35">
      <c r="A14" s="16" t="str">
        <f>Paramètres!K12</f>
        <v>Longué F Truffaut 1</v>
      </c>
      <c r="B14" s="66">
        <f>IF(C14&lt;&gt;"",IF((C14-D14)&gt;0,Paramètres!$B$17,IF((C14-D14)&lt;0,Paramètres!$B$19,IF((C14-D14)=0,Paramètres!$B$18))),"")</f>
        <v>1</v>
      </c>
      <c r="C14" s="67">
        <f>U21</f>
        <v>0</v>
      </c>
      <c r="D14" s="68">
        <f>T21</f>
        <v>0</v>
      </c>
      <c r="E14" s="69">
        <f>IF(F14&lt;&gt;"",IF((F14-G14)&gt;0,Paramètres!$B$17,IF((F14-G14)&lt;0,Paramètres!$B$19,IF((F14-G14)=0,Paramètres!$B$18))),"")</f>
        <v>1</v>
      </c>
      <c r="F14" s="67">
        <f t="shared" ref="F14:G14" si="37">T42</f>
        <v>0</v>
      </c>
      <c r="G14" s="68">
        <f t="shared" si="37"/>
        <v>0</v>
      </c>
      <c r="H14" s="69">
        <f>IF(I14&lt;&gt;"",IF((I14-J14)&gt;0,Paramètres!$B$17,IF((I14-J14)&lt;0,Paramètres!$B$19,IF((I14-J14)=0,Paramètres!$B$18))),"")</f>
        <v>1</v>
      </c>
      <c r="I14" s="67">
        <f>U44</f>
        <v>0</v>
      </c>
      <c r="J14" s="68">
        <f>T44</f>
        <v>0</v>
      </c>
      <c r="K14" s="69">
        <f>IF(L14&lt;&gt;"",IF((L14-M14)&gt;0,Paramètres!$B$17,IF((L14-M14)&lt;0,Paramètres!$B$19,IF((L14-M14)=0,Paramètres!$B$18))),"")</f>
        <v>1</v>
      </c>
      <c r="L14" s="67">
        <f>U48</f>
        <v>0</v>
      </c>
      <c r="M14" s="68">
        <f>T48</f>
        <v>0</v>
      </c>
      <c r="N14" s="69">
        <f>IF(O14&lt;&gt;"",IF((O14-P14)&gt;0,Paramètres!$B$17,IF((O14-P14)&lt;0,Paramètres!$B$19,IF((O14-P14)=0,Paramètres!$B$18))),"")</f>
        <v>1</v>
      </c>
      <c r="O14" s="67">
        <f t="shared" ref="O14:P14" si="38">T31</f>
        <v>0</v>
      </c>
      <c r="P14" s="68">
        <f t="shared" si="38"/>
        <v>0</v>
      </c>
      <c r="Q14" s="69">
        <f>IF(R14&lt;&gt;"",IF((R14-S14)&gt;0,Paramètres!$B$17,IF((R14-S14)&lt;0,Paramètres!$B$19,IF((R14-S14)=0,Paramètres!$B$18))),"")</f>
        <v>1</v>
      </c>
      <c r="R14" s="67">
        <f t="shared" ref="R14:S14" si="39">T53</f>
        <v>0</v>
      </c>
      <c r="S14" s="68">
        <f t="shared" si="39"/>
        <v>0</v>
      </c>
      <c r="T14" s="69">
        <f>IF(U14&lt;&gt;"",IF((U14-V14)&gt;0,Paramètres!$B$17,IF((U14-V14)&lt;0,Paramètres!$B$19,IF((U14-V14)=0,Paramètres!$B$18))),"")</f>
        <v>1</v>
      </c>
      <c r="U14" s="67">
        <f>U35</f>
        <v>0</v>
      </c>
      <c r="V14" s="68">
        <f>T35</f>
        <v>0</v>
      </c>
      <c r="W14" s="20">
        <f t="shared" ref="W14:X14" si="40">C14+F14+I14+L14+O14+R14+U14</f>
        <v>0</v>
      </c>
      <c r="X14" s="19">
        <f t="shared" si="40"/>
        <v>0</v>
      </c>
      <c r="Y14" s="26">
        <f t="shared" si="6"/>
        <v>7</v>
      </c>
      <c r="Z14" s="22">
        <f t="shared" si="7"/>
        <v>0</v>
      </c>
      <c r="AA14" s="23">
        <f t="shared" si="8"/>
        <v>1</v>
      </c>
      <c r="AB14" s="4"/>
      <c r="AC14" s="4"/>
    </row>
    <row r="15" spans="1:29" ht="19.5" customHeight="1" x14ac:dyDescent="0.35">
      <c r="A15" s="16" t="str">
        <f>Paramètres!K13</f>
        <v>Gennes P Eluard 2</v>
      </c>
      <c r="B15" s="66">
        <f>IF(C15&lt;&gt;"",IF((C15-D15)&gt;0,Paramètres!$B$17,IF((C15-D15)&lt;0,Paramètres!$B$19,IF((C15-D15)=0,Paramètres!$B$18))),"")</f>
        <v>1</v>
      </c>
      <c r="C15" s="67">
        <f>U20</f>
        <v>0</v>
      </c>
      <c r="D15" s="68">
        <f>T20</f>
        <v>0</v>
      </c>
      <c r="E15" s="69">
        <f>IF(F15&lt;&gt;"",IF((F15-G15)&gt;0,Paramètres!$B$17,IF((F15-G15)&lt;0,Paramètres!$B$19,IF((F15-G15)=0,Paramètres!$B$18))),"")</f>
        <v>1</v>
      </c>
      <c r="F15" s="67">
        <f t="shared" ref="F15:G15" si="41">T23</f>
        <v>0</v>
      </c>
      <c r="G15" s="68">
        <f t="shared" si="41"/>
        <v>0</v>
      </c>
      <c r="H15" s="69">
        <f>IF(I15&lt;&gt;"",IF((I15-J15)&gt;0,Paramètres!$B$17,IF((I15-J15)&lt;0,Paramètres!$B$19,IF((I15-J15)=0,Paramètres!$B$18))),"")</f>
        <v>1</v>
      </c>
      <c r="I15" s="67">
        <f t="shared" ref="I15:J15" si="42">T44</f>
        <v>0</v>
      </c>
      <c r="J15" s="68">
        <f t="shared" si="42"/>
        <v>0</v>
      </c>
      <c r="K15" s="69">
        <f>IF(L15&lt;&gt;"",IF((L15-M15)&gt;0,Paramètres!$B$17,IF((L15-M15)&lt;0,Paramètres!$B$19,IF((L15-M15)=0,Paramètres!$B$18))),"")</f>
        <v>1</v>
      </c>
      <c r="L15" s="67">
        <f>U27</f>
        <v>0</v>
      </c>
      <c r="M15" s="68">
        <f>T27</f>
        <v>0</v>
      </c>
      <c r="N15" s="69">
        <f>IF(O15&lt;&gt;"",IF((O15-P15)&gt;0,Paramètres!$B$17,IF((O15-P15)&lt;0,Paramètres!$B$19,IF((O15-P15)=0,Paramètres!$B$18))),"")</f>
        <v>1</v>
      </c>
      <c r="O15" s="67">
        <f t="shared" ref="O15:P15" si="43">T49</f>
        <v>0</v>
      </c>
      <c r="P15" s="68">
        <f t="shared" si="43"/>
        <v>0</v>
      </c>
      <c r="Q15" s="69">
        <f>IF(R15&lt;&gt;"",IF((R15-S15)&gt;0,Paramètres!$B$17,IF((R15-S15)&lt;0,Paramètres!$B$19,IF((R15-S15)=0,Paramètres!$B$18))),"")</f>
        <v>1</v>
      </c>
      <c r="R15" s="67">
        <f>U51</f>
        <v>0</v>
      </c>
      <c r="S15" s="68">
        <f>T51</f>
        <v>0</v>
      </c>
      <c r="T15" s="69">
        <f>IF(U15&lt;&gt;"",IF((U15-V15)&gt;0,Paramètres!$B$17,IF((U15-V15)&lt;0,Paramètres!$B$19,IF((U15-V15)=0,Paramètres!$B$18))),"")</f>
        <v>1</v>
      </c>
      <c r="U15" s="67">
        <f t="shared" ref="U15:V15" si="44">T34</f>
        <v>0</v>
      </c>
      <c r="V15" s="68">
        <f t="shared" si="44"/>
        <v>0</v>
      </c>
      <c r="W15" s="20">
        <f t="shared" ref="W15:X15" si="45">C15+F15+I15+L15+O15+R15+U15</f>
        <v>0</v>
      </c>
      <c r="X15" s="19">
        <f t="shared" si="45"/>
        <v>0</v>
      </c>
      <c r="Y15" s="21">
        <f t="shared" si="6"/>
        <v>7</v>
      </c>
      <c r="Z15" s="22">
        <f t="shared" si="7"/>
        <v>0</v>
      </c>
      <c r="AA15" s="23">
        <f t="shared" si="8"/>
        <v>1</v>
      </c>
      <c r="AB15" s="4"/>
      <c r="AC15" s="4"/>
    </row>
    <row r="16" spans="1:29" ht="19.5" customHeight="1" x14ac:dyDescent="0.35">
      <c r="A16" s="34" t="str">
        <f>Paramètres!K14</f>
        <v>Baugé Chateaucoin 4</v>
      </c>
      <c r="B16" s="70">
        <f>IF(C16&lt;&gt;"",IF((C16-D16)&gt;0,Paramètres!$B$17,IF((C16-D16)&lt;0,Paramètres!$B$19,IF((C16-D16)=0,Paramètres!$B$18))),"")</f>
        <v>1</v>
      </c>
      <c r="C16" s="71">
        <f t="shared" ref="C16:D16" si="46">T41</f>
        <v>0</v>
      </c>
      <c r="D16" s="72">
        <f t="shared" si="46"/>
        <v>0</v>
      </c>
      <c r="E16" s="73">
        <f>IF(F16&lt;&gt;"",IF((F16-G16)&gt;0,Paramètres!$B$17,IF((F16-G16)&lt;0,Paramètres!$B$19,IF((F16-G16)=0,Paramètres!$B$18))),"")</f>
        <v>1</v>
      </c>
      <c r="F16" s="71">
        <f>U24</f>
        <v>0</v>
      </c>
      <c r="G16" s="72">
        <f>T24</f>
        <v>0</v>
      </c>
      <c r="H16" s="73">
        <f>IF(I16&lt;&gt;"",IF((I16-J16)&gt;0,Paramètres!$B$17,IF((I16-J16)&lt;0,Paramètres!$B$19,IF((I16-J16)=0,Paramètres!$B$18))),"")</f>
        <v>1</v>
      </c>
      <c r="I16" s="71">
        <f t="shared" ref="I16:J16" si="47">T45</f>
        <v>0</v>
      </c>
      <c r="J16" s="72">
        <f t="shared" si="47"/>
        <v>0</v>
      </c>
      <c r="K16" s="73">
        <f>IF(L16&lt;&gt;"",IF((L16-M16)&gt;0,Paramètres!$B$17,IF((L16-M16)&lt;0,Paramètres!$B$19,IF((L16-M16)=0,Paramètres!$B$18))),"")</f>
        <v>1</v>
      </c>
      <c r="L16" s="71">
        <f>U49</f>
        <v>0</v>
      </c>
      <c r="M16" s="72">
        <f>T49</f>
        <v>0</v>
      </c>
      <c r="N16" s="73">
        <f>IF(O16&lt;&gt;"",IF((O16-P16)&gt;0,Paramètres!$B$17,IF((O16-P16)&lt;0,Paramètres!$B$19,IF((O16-P16)=0,Paramètres!$B$18))),"")</f>
        <v>1</v>
      </c>
      <c r="O16" s="71">
        <f>U49</f>
        <v>0</v>
      </c>
      <c r="P16" s="72">
        <f>T49</f>
        <v>0</v>
      </c>
      <c r="Q16" s="73">
        <f>IF(R16&lt;&gt;"",IF((R16-S16)&gt;0,Paramètres!$B$17,IF((R16-S16)&lt;0,Paramètres!$B$19,IF((R16-S16)=0,Paramètres!$B$18))),"")</f>
        <v>1</v>
      </c>
      <c r="R16" s="71">
        <f t="shared" ref="R16:R17" si="48">U50</f>
        <v>0</v>
      </c>
      <c r="S16" s="72">
        <f t="shared" ref="S16:S17" si="49">T50</f>
        <v>0</v>
      </c>
      <c r="T16" s="73">
        <f>IF(U16&lt;&gt;"",IF((U16-V16)&gt;0,Paramètres!$B$17,IF((U16-V16)&lt;0,Paramètres!$B$19,IF((U16-V16)=0,Paramètres!$B$18))),"")</f>
        <v>1</v>
      </c>
      <c r="U16" s="71">
        <f>U53</f>
        <v>0</v>
      </c>
      <c r="V16" s="72">
        <f>T53</f>
        <v>0</v>
      </c>
      <c r="W16" s="38">
        <f t="shared" ref="W16:X16" si="50">C16+F16+I16+L16+O16+R16+U16</f>
        <v>0</v>
      </c>
      <c r="X16" s="37">
        <f t="shared" si="50"/>
        <v>0</v>
      </c>
      <c r="Y16" s="39">
        <f t="shared" si="6"/>
        <v>7</v>
      </c>
      <c r="Z16" s="40">
        <f t="shared" si="7"/>
        <v>0</v>
      </c>
      <c r="AA16" s="41">
        <f t="shared" si="8"/>
        <v>1</v>
      </c>
      <c r="AB16" s="4"/>
      <c r="AC16" s="4"/>
    </row>
    <row r="17" spans="1:29" ht="19.5" hidden="1" customHeight="1" x14ac:dyDescent="0.35">
      <c r="A17" s="86">
        <f>Paramètres!K15</f>
        <v>0</v>
      </c>
      <c r="B17" s="87">
        <f>IF(C17&lt;&gt;"",IF((C17-D17)&gt;0,Paramètres!$B$17,IF((C17-D17)&lt;0,Paramètres!$B$19,IF((C17-D17)=0,Paramètres!$B$18))),"")</f>
        <v>1</v>
      </c>
      <c r="C17" s="88">
        <f t="shared" ref="C17:D17" si="51">T22</f>
        <v>0</v>
      </c>
      <c r="D17" s="89">
        <f t="shared" si="51"/>
        <v>0</v>
      </c>
      <c r="E17" s="87">
        <f>IF(F17&lt;&gt;"",IF((F17-G17)&gt;0,Paramètres!$B$17,IF((F17-G17)&lt;0,Paramètres!$B$19,IF((F17-G17)=0,Paramètres!$B$18))),"")</f>
        <v>1</v>
      </c>
      <c r="F17" s="88">
        <f>U24</f>
        <v>0</v>
      </c>
      <c r="G17" s="89">
        <f>T24</f>
        <v>0</v>
      </c>
      <c r="H17" s="87">
        <f>IF(I17&lt;&gt;"",IF((I17-J17)&gt;0,Paramètres!$B$17,IF((I17-J17)&lt;0,Paramètres!$B$19,IF((I17-J17)=0,Paramètres!$B$18))),"")</f>
        <v>1</v>
      </c>
      <c r="I17" s="88">
        <f t="shared" ref="I17:J17" si="52">T26</f>
        <v>0</v>
      </c>
      <c r="J17" s="89">
        <f t="shared" si="52"/>
        <v>0</v>
      </c>
      <c r="K17" s="87">
        <f>IF(L17&lt;&gt;"",IF((L17-M17)&gt;0,Paramètres!$B$17,IF((L17-M17)&lt;0,Paramètres!$B$19,IF((L17-M17)=0,Paramètres!$B$18))),"")</f>
        <v>1</v>
      </c>
      <c r="L17" s="88">
        <f>U47</f>
        <v>0</v>
      </c>
      <c r="M17" s="89">
        <f>T47</f>
        <v>0</v>
      </c>
      <c r="N17" s="87">
        <f>IF(O17&lt;&gt;"",IF((O17-P17)&gt;0,Paramètres!$B$17,IF((O17-P17)&lt;0,Paramètres!$B$19,IF((O17-P17)=0,Paramètres!$B$18))),"")</f>
        <v>1</v>
      </c>
      <c r="O17" s="88">
        <f>U49</f>
        <v>0</v>
      </c>
      <c r="P17" s="89">
        <f>T49</f>
        <v>0</v>
      </c>
      <c r="Q17" s="87">
        <f>IF(R17&lt;&gt;"",IF((R17-S17)&gt;0,Paramètres!$B$17,IF((R17-S17)&lt;0,Paramètres!$B$19,IF((R17-S17)=0,Paramètres!$B$18))),"")</f>
        <v>1</v>
      </c>
      <c r="R17" s="88">
        <f t="shared" si="48"/>
        <v>0</v>
      </c>
      <c r="S17" s="89">
        <f t="shared" si="49"/>
        <v>0</v>
      </c>
      <c r="T17" s="87">
        <f>IF(U17&lt;&gt;"",IF((U17-V17)&gt;0,Paramètres!$B$17,IF((U17-V17)&lt;0,Paramètres!$B$19,IF((U17-V17)=0,Paramètres!$B$18))),"")</f>
        <v>1</v>
      </c>
      <c r="U17" s="88">
        <f t="shared" ref="U17:V17" si="53">T54</f>
        <v>0</v>
      </c>
      <c r="V17" s="89">
        <f t="shared" si="53"/>
        <v>0</v>
      </c>
      <c r="W17" s="90">
        <f t="shared" ref="W17:X17" si="54">C17+F17+I17+L17+O17+R17+U17</f>
        <v>0</v>
      </c>
      <c r="X17" s="89">
        <f t="shared" si="54"/>
        <v>0</v>
      </c>
      <c r="Y17" s="91">
        <f t="shared" si="6"/>
        <v>7</v>
      </c>
      <c r="Z17" s="92">
        <f t="shared" si="7"/>
        <v>0</v>
      </c>
      <c r="AA17" s="93">
        <f t="shared" si="8"/>
        <v>1</v>
      </c>
      <c r="AB17" s="4"/>
      <c r="AC17" s="4"/>
    </row>
    <row r="18" spans="1:29" ht="12.75" customHeight="1" x14ac:dyDescent="0.2">
      <c r="A18" s="42" t="s">
        <v>18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8.75" customHeight="1" x14ac:dyDescent="0.2">
      <c r="A19" s="94" t="str">
        <f>Paramètres!K3</f>
        <v>B9</v>
      </c>
      <c r="B19" s="167" t="s">
        <v>19</v>
      </c>
      <c r="C19" s="168"/>
      <c r="D19" s="168"/>
      <c r="E19" s="168"/>
      <c r="F19" s="168"/>
      <c r="G19" s="168"/>
      <c r="H19" s="168"/>
      <c r="I19" s="168"/>
      <c r="J19" s="169"/>
      <c r="K19" s="167" t="s">
        <v>20</v>
      </c>
      <c r="L19" s="168"/>
      <c r="M19" s="168"/>
      <c r="N19" s="168"/>
      <c r="O19" s="168"/>
      <c r="P19" s="168"/>
      <c r="Q19" s="168"/>
      <c r="R19" s="168"/>
      <c r="S19" s="170"/>
      <c r="T19" s="181" t="s">
        <v>21</v>
      </c>
      <c r="U19" s="182"/>
      <c r="V19" s="1"/>
      <c r="W19" s="1"/>
      <c r="X19" s="1"/>
      <c r="Y19" s="1"/>
      <c r="Z19" s="1"/>
      <c r="AA19" s="1"/>
      <c r="AB19" s="1"/>
      <c r="AC19" s="1"/>
    </row>
    <row r="20" spans="1:29" ht="15" customHeight="1" x14ac:dyDescent="0.2">
      <c r="A20" s="95" t="s">
        <v>22</v>
      </c>
      <c r="B20" s="121" t="str">
        <f>A8</f>
        <v>Bretonnais Cholet 1</v>
      </c>
      <c r="C20" s="119"/>
      <c r="D20" s="119"/>
      <c r="E20" s="119"/>
      <c r="F20" s="119"/>
      <c r="G20" s="119"/>
      <c r="H20" s="119"/>
      <c r="I20" s="119"/>
      <c r="J20" s="120"/>
      <c r="K20" s="165" t="str">
        <f>A15</f>
        <v>Gennes P Eluard 2</v>
      </c>
      <c r="L20" s="119"/>
      <c r="M20" s="119"/>
      <c r="N20" s="119"/>
      <c r="O20" s="119"/>
      <c r="P20" s="119"/>
      <c r="Q20" s="119"/>
      <c r="R20" s="119"/>
      <c r="S20" s="120"/>
      <c r="T20" s="45"/>
      <c r="U20" s="77"/>
      <c r="V20" s="1"/>
      <c r="W20" s="1"/>
      <c r="X20" s="1"/>
      <c r="Y20" s="1"/>
      <c r="Z20" s="1"/>
      <c r="AA20" s="1"/>
      <c r="AB20" s="1"/>
      <c r="AC20" s="47" t="s">
        <v>18</v>
      </c>
    </row>
    <row r="21" spans="1:29" ht="15" customHeight="1" x14ac:dyDescent="0.2">
      <c r="A21" s="75" t="s">
        <v>23</v>
      </c>
      <c r="B21" s="121" t="str">
        <f>A11</f>
        <v>St Louis Jallais 3</v>
      </c>
      <c r="C21" s="119"/>
      <c r="D21" s="119"/>
      <c r="E21" s="119"/>
      <c r="F21" s="119"/>
      <c r="G21" s="119"/>
      <c r="H21" s="119"/>
      <c r="I21" s="119"/>
      <c r="J21" s="120"/>
      <c r="K21" s="165" t="str">
        <f>A14</f>
        <v>Longué F Truffaut 1</v>
      </c>
      <c r="L21" s="119"/>
      <c r="M21" s="119"/>
      <c r="N21" s="119"/>
      <c r="O21" s="119"/>
      <c r="P21" s="119"/>
      <c r="Q21" s="119"/>
      <c r="R21" s="119"/>
      <c r="S21" s="120"/>
      <c r="T21" s="45"/>
      <c r="U21" s="77"/>
      <c r="V21" s="1"/>
      <c r="W21" s="1"/>
      <c r="X21" s="1"/>
      <c r="Y21" s="1"/>
      <c r="Z21" s="1"/>
      <c r="AA21" s="1"/>
      <c r="AB21" s="1"/>
      <c r="AC21" s="47"/>
    </row>
    <row r="22" spans="1:29" ht="15" customHeight="1" x14ac:dyDescent="0.2">
      <c r="A22" s="16" t="s">
        <v>24</v>
      </c>
      <c r="B22" s="121" t="str">
        <f>A10</f>
        <v>CA St Germain sur Moine 2</v>
      </c>
      <c r="C22" s="119"/>
      <c r="D22" s="119"/>
      <c r="E22" s="119"/>
      <c r="F22" s="119"/>
      <c r="G22" s="119"/>
      <c r="H22" s="119"/>
      <c r="I22" s="119"/>
      <c r="J22" s="120"/>
      <c r="K22" s="165" t="str">
        <f>A8</f>
        <v>Bretonnais Cholet 1</v>
      </c>
      <c r="L22" s="119"/>
      <c r="M22" s="119"/>
      <c r="N22" s="119"/>
      <c r="O22" s="119"/>
      <c r="P22" s="119"/>
      <c r="Q22" s="119"/>
      <c r="R22" s="119"/>
      <c r="S22" s="120"/>
      <c r="T22" s="45"/>
      <c r="U22" s="77"/>
      <c r="V22" s="1"/>
      <c r="W22" s="1"/>
      <c r="X22" s="1"/>
      <c r="Y22" s="1"/>
      <c r="Z22" s="1"/>
      <c r="AA22" s="1"/>
      <c r="AB22" s="1"/>
      <c r="AC22" s="47" t="s">
        <v>18</v>
      </c>
    </row>
    <row r="23" spans="1:29" ht="15" customHeight="1" x14ac:dyDescent="0.2">
      <c r="A23" s="16" t="s">
        <v>25</v>
      </c>
      <c r="B23" s="121" t="str">
        <f>A15</f>
        <v>Gennes P Eluard 2</v>
      </c>
      <c r="C23" s="119"/>
      <c r="D23" s="119"/>
      <c r="E23" s="119"/>
      <c r="F23" s="119"/>
      <c r="G23" s="119"/>
      <c r="H23" s="119"/>
      <c r="I23" s="119"/>
      <c r="J23" s="120"/>
      <c r="K23" s="165" t="str">
        <f>A11</f>
        <v>St Louis Jallais 3</v>
      </c>
      <c r="L23" s="119"/>
      <c r="M23" s="119"/>
      <c r="N23" s="119"/>
      <c r="O23" s="119"/>
      <c r="P23" s="119"/>
      <c r="Q23" s="119"/>
      <c r="R23" s="119"/>
      <c r="S23" s="120"/>
      <c r="T23" s="50"/>
      <c r="U23" s="78"/>
      <c r="V23" s="1"/>
      <c r="W23" s="1"/>
      <c r="X23" s="1"/>
      <c r="Y23" s="1"/>
      <c r="Z23" s="1"/>
      <c r="AA23" s="1"/>
      <c r="AB23" s="1"/>
      <c r="AC23" s="47"/>
    </row>
    <row r="24" spans="1:29" ht="15" customHeight="1" x14ac:dyDescent="0.2">
      <c r="A24" s="16" t="s">
        <v>26</v>
      </c>
      <c r="B24" s="121" t="str">
        <f>A8</f>
        <v>Bretonnais Cholet 1</v>
      </c>
      <c r="C24" s="119"/>
      <c r="D24" s="119"/>
      <c r="E24" s="119"/>
      <c r="F24" s="119"/>
      <c r="G24" s="119"/>
      <c r="H24" s="119"/>
      <c r="I24" s="119"/>
      <c r="J24" s="120"/>
      <c r="K24" s="165" t="str">
        <f>A16</f>
        <v>Baugé Chateaucoin 4</v>
      </c>
      <c r="L24" s="119"/>
      <c r="M24" s="119"/>
      <c r="N24" s="119"/>
      <c r="O24" s="119"/>
      <c r="P24" s="119"/>
      <c r="Q24" s="119"/>
      <c r="R24" s="119"/>
      <c r="S24" s="120"/>
      <c r="T24" s="50"/>
      <c r="U24" s="78"/>
      <c r="V24" s="1"/>
      <c r="W24" s="1"/>
      <c r="X24" s="1"/>
      <c r="Y24" s="1"/>
      <c r="Z24" s="1"/>
      <c r="AA24" s="1"/>
      <c r="AB24" s="1"/>
      <c r="AC24" s="47"/>
    </row>
    <row r="25" spans="1:29" ht="15" customHeight="1" x14ac:dyDescent="0.2">
      <c r="A25" s="16" t="s">
        <v>27</v>
      </c>
      <c r="B25" s="121" t="str">
        <f>A11</f>
        <v>St Louis Jallais 3</v>
      </c>
      <c r="C25" s="119"/>
      <c r="D25" s="119"/>
      <c r="E25" s="119"/>
      <c r="F25" s="119"/>
      <c r="G25" s="119"/>
      <c r="H25" s="119"/>
      <c r="I25" s="119"/>
      <c r="J25" s="120"/>
      <c r="K25" s="165" t="str">
        <f>A10</f>
        <v>CA St Germain sur Moine 2</v>
      </c>
      <c r="L25" s="119"/>
      <c r="M25" s="119"/>
      <c r="N25" s="119"/>
      <c r="O25" s="119"/>
      <c r="P25" s="119"/>
      <c r="Q25" s="119"/>
      <c r="R25" s="119"/>
      <c r="S25" s="120"/>
      <c r="T25" s="50"/>
      <c r="U25" s="78"/>
      <c r="V25" s="1"/>
      <c r="W25" s="1"/>
      <c r="X25" s="1"/>
      <c r="Y25" s="1"/>
      <c r="Z25" s="1"/>
      <c r="AA25" s="1"/>
      <c r="AB25" s="1"/>
      <c r="AC25" s="47"/>
    </row>
    <row r="26" spans="1:29" ht="15" customHeight="1" x14ac:dyDescent="0.2">
      <c r="A26" s="16" t="s">
        <v>28</v>
      </c>
      <c r="B26" s="121" t="str">
        <f>A13</f>
        <v>Avrillé Jannequin 1</v>
      </c>
      <c r="C26" s="119"/>
      <c r="D26" s="119"/>
      <c r="E26" s="119"/>
      <c r="F26" s="119"/>
      <c r="G26" s="119"/>
      <c r="H26" s="119"/>
      <c r="I26" s="119"/>
      <c r="J26" s="120"/>
      <c r="K26" s="165" t="str">
        <f>A8</f>
        <v>Bretonnais Cholet 1</v>
      </c>
      <c r="L26" s="119"/>
      <c r="M26" s="119"/>
      <c r="N26" s="119"/>
      <c r="O26" s="119"/>
      <c r="P26" s="119"/>
      <c r="Q26" s="119"/>
      <c r="R26" s="119"/>
      <c r="S26" s="120"/>
      <c r="T26" s="50"/>
      <c r="U26" s="78"/>
      <c r="V26" s="1"/>
      <c r="W26" s="1"/>
      <c r="X26" s="1"/>
      <c r="Y26" s="47"/>
      <c r="Z26" s="1"/>
      <c r="AA26" s="1"/>
      <c r="AB26" s="1"/>
      <c r="AC26" s="47"/>
    </row>
    <row r="27" spans="1:29" ht="15" customHeight="1" x14ac:dyDescent="0.2">
      <c r="A27" s="16" t="s">
        <v>29</v>
      </c>
      <c r="B27" s="121" t="str">
        <f>A10</f>
        <v>CA St Germain sur Moine 2</v>
      </c>
      <c r="C27" s="119"/>
      <c r="D27" s="119"/>
      <c r="E27" s="119"/>
      <c r="F27" s="119"/>
      <c r="G27" s="119"/>
      <c r="H27" s="119"/>
      <c r="I27" s="119"/>
      <c r="J27" s="120"/>
      <c r="K27" s="165" t="str">
        <f>A15</f>
        <v>Gennes P Eluard 2</v>
      </c>
      <c r="L27" s="119"/>
      <c r="M27" s="119"/>
      <c r="N27" s="119"/>
      <c r="O27" s="119"/>
      <c r="P27" s="119"/>
      <c r="Q27" s="119"/>
      <c r="R27" s="119"/>
      <c r="S27" s="120"/>
      <c r="T27" s="79"/>
      <c r="U27" s="78"/>
      <c r="V27" s="1"/>
      <c r="W27" s="1"/>
      <c r="X27" s="1"/>
      <c r="Y27" s="47"/>
      <c r="Z27" s="1"/>
      <c r="AA27" s="1"/>
      <c r="AB27" s="1"/>
      <c r="AC27" s="53"/>
    </row>
    <row r="28" spans="1:29" ht="15" customHeight="1" x14ac:dyDescent="0.2">
      <c r="A28" s="16" t="s">
        <v>30</v>
      </c>
      <c r="B28" s="166"/>
      <c r="C28" s="119"/>
      <c r="D28" s="119"/>
      <c r="E28" s="119"/>
      <c r="F28" s="119"/>
      <c r="G28" s="119"/>
      <c r="H28" s="119"/>
      <c r="I28" s="119"/>
      <c r="J28" s="120"/>
      <c r="K28" s="173"/>
      <c r="L28" s="119"/>
      <c r="M28" s="119"/>
      <c r="N28" s="119"/>
      <c r="O28" s="119"/>
      <c r="P28" s="119"/>
      <c r="Q28" s="119"/>
      <c r="R28" s="119"/>
      <c r="S28" s="120"/>
      <c r="T28" s="79"/>
      <c r="U28" s="78"/>
      <c r="V28" s="1"/>
      <c r="W28" s="1"/>
      <c r="X28" s="1"/>
      <c r="Y28" s="47"/>
      <c r="Z28" s="1"/>
      <c r="AA28" s="1"/>
      <c r="AB28" s="1"/>
      <c r="AC28" s="53"/>
    </row>
    <row r="29" spans="1:29" ht="15" customHeight="1" x14ac:dyDescent="0.2">
      <c r="A29" s="16" t="s">
        <v>31</v>
      </c>
      <c r="B29" s="121" t="str">
        <f>A8</f>
        <v>Bretonnais Cholet 1</v>
      </c>
      <c r="C29" s="119"/>
      <c r="D29" s="119"/>
      <c r="E29" s="119"/>
      <c r="F29" s="119"/>
      <c r="G29" s="119"/>
      <c r="H29" s="119"/>
      <c r="I29" s="119"/>
      <c r="J29" s="120"/>
      <c r="K29" s="165" t="str">
        <f t="shared" ref="K29:K30" si="55">A12</f>
        <v>Saumur Delessert 1</v>
      </c>
      <c r="L29" s="119"/>
      <c r="M29" s="119"/>
      <c r="N29" s="119"/>
      <c r="O29" s="119"/>
      <c r="P29" s="119"/>
      <c r="Q29" s="119"/>
      <c r="R29" s="119"/>
      <c r="S29" s="120"/>
      <c r="T29" s="79"/>
      <c r="U29" s="78"/>
      <c r="V29" s="1"/>
      <c r="W29" s="1"/>
      <c r="X29" s="1"/>
      <c r="Y29" s="47"/>
      <c r="Z29" s="1"/>
      <c r="AA29" s="1"/>
      <c r="AB29" s="1"/>
      <c r="AC29" s="1"/>
    </row>
    <row r="30" spans="1:29" ht="15" customHeight="1" x14ac:dyDescent="0.2">
      <c r="A30" s="16" t="s">
        <v>32</v>
      </c>
      <c r="B30" s="121" t="str">
        <f>A11</f>
        <v>St Louis Jallais 3</v>
      </c>
      <c r="C30" s="119"/>
      <c r="D30" s="119"/>
      <c r="E30" s="119"/>
      <c r="F30" s="119"/>
      <c r="G30" s="119"/>
      <c r="H30" s="119"/>
      <c r="I30" s="119"/>
      <c r="J30" s="120"/>
      <c r="K30" s="165" t="str">
        <f t="shared" si="55"/>
        <v>Avrillé Jannequin 1</v>
      </c>
      <c r="L30" s="119"/>
      <c r="M30" s="119"/>
      <c r="N30" s="119"/>
      <c r="O30" s="119"/>
      <c r="P30" s="119"/>
      <c r="Q30" s="119"/>
      <c r="R30" s="119"/>
      <c r="S30" s="120"/>
      <c r="T30" s="79"/>
      <c r="U30" s="78"/>
      <c r="V30" s="1"/>
      <c r="W30" s="1"/>
      <c r="X30" s="1"/>
      <c r="Y30" s="47"/>
      <c r="Z30" s="1"/>
      <c r="AA30" s="1"/>
      <c r="AB30" s="1"/>
      <c r="AC30" s="3"/>
    </row>
    <row r="31" spans="1:29" ht="15" customHeight="1" x14ac:dyDescent="0.2">
      <c r="A31" s="16" t="s">
        <v>33</v>
      </c>
      <c r="B31" s="121" t="str">
        <f>A14</f>
        <v>Longué F Truffaut 1</v>
      </c>
      <c r="C31" s="119"/>
      <c r="D31" s="119"/>
      <c r="E31" s="119"/>
      <c r="F31" s="119"/>
      <c r="G31" s="119"/>
      <c r="H31" s="119"/>
      <c r="I31" s="119"/>
      <c r="J31" s="120"/>
      <c r="K31" s="165" t="str">
        <f>A9</f>
        <v>JA St Sylvain 1</v>
      </c>
      <c r="L31" s="119"/>
      <c r="M31" s="119"/>
      <c r="N31" s="119"/>
      <c r="O31" s="119"/>
      <c r="P31" s="119"/>
      <c r="Q31" s="119"/>
      <c r="R31" s="119"/>
      <c r="S31" s="120"/>
      <c r="T31" s="50"/>
      <c r="U31" s="78"/>
      <c r="V31" s="1"/>
      <c r="W31" s="1"/>
      <c r="X31" s="1"/>
      <c r="Y31" s="53"/>
      <c r="Z31" s="1"/>
      <c r="AA31" s="1"/>
      <c r="AB31" s="1"/>
      <c r="AC31" s="3"/>
    </row>
    <row r="32" spans="1:29" ht="15" customHeight="1" x14ac:dyDescent="0.2">
      <c r="A32" s="16" t="s">
        <v>34</v>
      </c>
      <c r="B32" s="121" t="str">
        <f>A12</f>
        <v>Saumur Delessert 1</v>
      </c>
      <c r="C32" s="119"/>
      <c r="D32" s="119"/>
      <c r="E32" s="119"/>
      <c r="F32" s="119"/>
      <c r="G32" s="119"/>
      <c r="H32" s="119"/>
      <c r="I32" s="119"/>
      <c r="J32" s="120"/>
      <c r="K32" s="165" t="str">
        <f>A11</f>
        <v>St Louis Jallais 3</v>
      </c>
      <c r="L32" s="119"/>
      <c r="M32" s="119"/>
      <c r="N32" s="119"/>
      <c r="O32" s="119"/>
      <c r="P32" s="119"/>
      <c r="Q32" s="119"/>
      <c r="R32" s="119"/>
      <c r="S32" s="120"/>
      <c r="T32" s="50"/>
      <c r="U32" s="78"/>
      <c r="V32" s="1"/>
      <c r="W32" s="1"/>
      <c r="X32" s="1"/>
      <c r="Y32" s="1"/>
      <c r="Z32" s="1"/>
      <c r="AA32" s="1"/>
      <c r="AB32" s="1"/>
      <c r="AC32" s="3"/>
    </row>
    <row r="33" spans="1:29" ht="15" customHeight="1" x14ac:dyDescent="0.2">
      <c r="A33" s="16" t="s">
        <v>35</v>
      </c>
      <c r="B33" s="121" t="str">
        <f>A8</f>
        <v>Bretonnais Cholet 1</v>
      </c>
      <c r="C33" s="119"/>
      <c r="D33" s="119"/>
      <c r="E33" s="119"/>
      <c r="F33" s="119"/>
      <c r="G33" s="119"/>
      <c r="H33" s="119"/>
      <c r="I33" s="119"/>
      <c r="J33" s="120"/>
      <c r="K33" s="165" t="str">
        <f>A9</f>
        <v>JA St Sylvain 1</v>
      </c>
      <c r="L33" s="119"/>
      <c r="M33" s="119"/>
      <c r="N33" s="119"/>
      <c r="O33" s="119"/>
      <c r="P33" s="119"/>
      <c r="Q33" s="119"/>
      <c r="R33" s="119"/>
      <c r="S33" s="120"/>
      <c r="T33" s="50"/>
      <c r="U33" s="78"/>
      <c r="V33" s="1"/>
      <c r="W33" s="1"/>
      <c r="X33" s="1"/>
      <c r="Y33" s="1"/>
      <c r="Z33" s="1"/>
      <c r="AA33" s="1"/>
      <c r="AB33" s="1"/>
      <c r="AC33" s="3"/>
    </row>
    <row r="34" spans="1:29" ht="15" customHeight="1" x14ac:dyDescent="0.2">
      <c r="A34" s="16" t="s">
        <v>36</v>
      </c>
      <c r="B34" s="121" t="str">
        <f>A15</f>
        <v>Gennes P Eluard 2</v>
      </c>
      <c r="C34" s="119"/>
      <c r="D34" s="119"/>
      <c r="E34" s="119"/>
      <c r="F34" s="119"/>
      <c r="G34" s="119"/>
      <c r="H34" s="119"/>
      <c r="I34" s="119"/>
      <c r="J34" s="120"/>
      <c r="K34" s="165" t="str">
        <f>A12</f>
        <v>Saumur Delessert 1</v>
      </c>
      <c r="L34" s="119"/>
      <c r="M34" s="119"/>
      <c r="N34" s="119"/>
      <c r="O34" s="119"/>
      <c r="P34" s="119"/>
      <c r="Q34" s="119"/>
      <c r="R34" s="119"/>
      <c r="S34" s="120"/>
      <c r="T34" s="50"/>
      <c r="U34" s="78"/>
      <c r="V34" s="1"/>
      <c r="W34" s="1"/>
      <c r="X34" s="1"/>
      <c r="Y34" s="1"/>
      <c r="Z34" s="1"/>
      <c r="AA34" s="1"/>
      <c r="AB34" s="1"/>
      <c r="AC34" s="3"/>
    </row>
    <row r="35" spans="1:29" ht="15" customHeight="1" x14ac:dyDescent="0.2">
      <c r="A35" s="27" t="s">
        <v>37</v>
      </c>
      <c r="B35" s="121" t="str">
        <f>A8</f>
        <v>Bretonnais Cholet 1</v>
      </c>
      <c r="C35" s="119"/>
      <c r="D35" s="119"/>
      <c r="E35" s="119"/>
      <c r="F35" s="119"/>
      <c r="G35" s="119"/>
      <c r="H35" s="119"/>
      <c r="I35" s="119"/>
      <c r="J35" s="120"/>
      <c r="K35" s="165" t="str">
        <f>A14</f>
        <v>Longué F Truffaut 1</v>
      </c>
      <c r="L35" s="119"/>
      <c r="M35" s="119"/>
      <c r="N35" s="119"/>
      <c r="O35" s="119"/>
      <c r="P35" s="119"/>
      <c r="Q35" s="119"/>
      <c r="R35" s="119"/>
      <c r="S35" s="120"/>
      <c r="T35" s="55"/>
      <c r="U35" s="80"/>
      <c r="V35" s="1"/>
      <c r="W35" s="1"/>
      <c r="X35" s="1"/>
      <c r="Y35" s="1"/>
      <c r="Z35" s="1"/>
      <c r="AA35" s="1"/>
      <c r="AB35" s="1"/>
      <c r="AC35" s="3"/>
    </row>
    <row r="36" spans="1:29" ht="15" customHeight="1" x14ac:dyDescent="0.2">
      <c r="A36" s="27" t="s">
        <v>38</v>
      </c>
      <c r="B36" s="121" t="str">
        <f>A12</f>
        <v>Saumur Delessert 1</v>
      </c>
      <c r="C36" s="119"/>
      <c r="D36" s="119"/>
      <c r="E36" s="119"/>
      <c r="F36" s="119"/>
      <c r="G36" s="119"/>
      <c r="H36" s="119"/>
      <c r="I36" s="119"/>
      <c r="J36" s="120"/>
      <c r="K36" s="165" t="str">
        <f>A16</f>
        <v>Baugé Chateaucoin 4</v>
      </c>
      <c r="L36" s="119"/>
      <c r="M36" s="119"/>
      <c r="N36" s="119"/>
      <c r="O36" s="119"/>
      <c r="P36" s="119"/>
      <c r="Q36" s="119"/>
      <c r="R36" s="119"/>
      <c r="S36" s="120"/>
      <c r="T36" s="55"/>
      <c r="U36" s="80"/>
      <c r="V36" s="1"/>
      <c r="W36" s="1"/>
      <c r="X36" s="1"/>
      <c r="Y36" s="1"/>
      <c r="Z36" s="1"/>
      <c r="AA36" s="1"/>
      <c r="AB36" s="1"/>
      <c r="AC36" s="3"/>
    </row>
    <row r="37" spans="1:29" ht="15" customHeight="1" x14ac:dyDescent="0.2">
      <c r="A37" s="27" t="s">
        <v>39</v>
      </c>
      <c r="B37" s="166"/>
      <c r="C37" s="119"/>
      <c r="D37" s="119"/>
      <c r="E37" s="119"/>
      <c r="F37" s="119"/>
      <c r="G37" s="119"/>
      <c r="H37" s="119"/>
      <c r="I37" s="119"/>
      <c r="J37" s="120"/>
      <c r="K37" s="173"/>
      <c r="L37" s="119"/>
      <c r="M37" s="119"/>
      <c r="N37" s="119"/>
      <c r="O37" s="119"/>
      <c r="P37" s="119"/>
      <c r="Q37" s="119"/>
      <c r="R37" s="119"/>
      <c r="S37" s="120"/>
      <c r="T37" s="55"/>
      <c r="U37" s="80"/>
      <c r="V37" s="1"/>
      <c r="W37" s="1"/>
      <c r="X37" s="1"/>
      <c r="Y37" s="1"/>
      <c r="Z37" s="1"/>
      <c r="AA37" s="1"/>
      <c r="AB37" s="1"/>
      <c r="AC37" s="3"/>
    </row>
    <row r="38" spans="1:29" ht="15" customHeight="1" x14ac:dyDescent="0.25">
      <c r="A38" s="94" t="str">
        <f>Paramètres!K4</f>
        <v>B10</v>
      </c>
      <c r="B38" s="177" t="s">
        <v>19</v>
      </c>
      <c r="C38" s="154"/>
      <c r="D38" s="154"/>
      <c r="E38" s="154"/>
      <c r="F38" s="154"/>
      <c r="G38" s="154"/>
      <c r="H38" s="154"/>
      <c r="I38" s="154"/>
      <c r="J38" s="178"/>
      <c r="K38" s="179" t="s">
        <v>20</v>
      </c>
      <c r="L38" s="154"/>
      <c r="M38" s="154"/>
      <c r="N38" s="154"/>
      <c r="O38" s="154"/>
      <c r="P38" s="154"/>
      <c r="Q38" s="154"/>
      <c r="R38" s="154"/>
      <c r="S38" s="155"/>
      <c r="T38" s="181" t="s">
        <v>21</v>
      </c>
      <c r="U38" s="182"/>
      <c r="V38" s="1"/>
      <c r="W38" s="1"/>
      <c r="X38" s="1"/>
      <c r="Y38" s="3"/>
      <c r="Z38" s="1"/>
      <c r="AA38" s="1"/>
      <c r="AB38" s="1"/>
      <c r="AC38" s="60"/>
    </row>
    <row r="39" spans="1:29" ht="15" customHeight="1" x14ac:dyDescent="0.2">
      <c r="A39" s="95" t="s">
        <v>22</v>
      </c>
      <c r="B39" s="121" t="str">
        <f>A9</f>
        <v>JA St Sylvain 1</v>
      </c>
      <c r="C39" s="119"/>
      <c r="D39" s="119"/>
      <c r="E39" s="119"/>
      <c r="F39" s="119"/>
      <c r="G39" s="119"/>
      <c r="H39" s="119"/>
      <c r="I39" s="119"/>
      <c r="J39" s="120"/>
      <c r="K39" s="165" t="str">
        <f>A10</f>
        <v>CA St Germain sur Moine 2</v>
      </c>
      <c r="L39" s="119"/>
      <c r="M39" s="119"/>
      <c r="N39" s="119"/>
      <c r="O39" s="119"/>
      <c r="P39" s="119"/>
      <c r="Q39" s="119"/>
      <c r="R39" s="119"/>
      <c r="S39" s="120"/>
      <c r="T39" s="45"/>
      <c r="U39" s="77"/>
      <c r="V39" s="1"/>
      <c r="W39" s="1"/>
      <c r="X39" s="1"/>
      <c r="Y39" s="1"/>
      <c r="Z39" s="1"/>
      <c r="AA39" s="1"/>
      <c r="AB39" s="1"/>
      <c r="AC39" s="3"/>
    </row>
    <row r="40" spans="1:29" ht="15" customHeight="1" x14ac:dyDescent="0.2">
      <c r="A40" s="75" t="s">
        <v>23</v>
      </c>
      <c r="B40" s="121" t="str">
        <f>A12</f>
        <v>Saumur Delessert 1</v>
      </c>
      <c r="C40" s="119"/>
      <c r="D40" s="119"/>
      <c r="E40" s="119"/>
      <c r="F40" s="119"/>
      <c r="G40" s="119"/>
      <c r="H40" s="119"/>
      <c r="I40" s="119"/>
      <c r="J40" s="120"/>
      <c r="K40" s="165" t="str">
        <f>A13</f>
        <v>Avrillé Jannequin 1</v>
      </c>
      <c r="L40" s="119"/>
      <c r="M40" s="119"/>
      <c r="N40" s="119"/>
      <c r="O40" s="119"/>
      <c r="P40" s="119"/>
      <c r="Q40" s="119"/>
      <c r="R40" s="119"/>
      <c r="S40" s="120"/>
      <c r="T40" s="45"/>
      <c r="U40" s="77"/>
      <c r="V40" s="1"/>
      <c r="W40" s="1"/>
      <c r="X40" s="1"/>
      <c r="Y40" s="1"/>
      <c r="Z40" s="1"/>
      <c r="AA40" s="1"/>
      <c r="AB40" s="1"/>
      <c r="AC40" s="3"/>
    </row>
    <row r="41" spans="1:29" ht="15" customHeight="1" x14ac:dyDescent="0.2">
      <c r="A41" s="16" t="s">
        <v>24</v>
      </c>
      <c r="B41" s="121" t="str">
        <f>A16</f>
        <v>Baugé Chateaucoin 4</v>
      </c>
      <c r="C41" s="119"/>
      <c r="D41" s="119"/>
      <c r="E41" s="119"/>
      <c r="F41" s="119"/>
      <c r="G41" s="119"/>
      <c r="H41" s="119"/>
      <c r="I41" s="119"/>
      <c r="J41" s="120"/>
      <c r="K41" s="165" t="str">
        <f>A9</f>
        <v>JA St Sylvain 1</v>
      </c>
      <c r="L41" s="119"/>
      <c r="M41" s="119"/>
      <c r="N41" s="119"/>
      <c r="O41" s="119"/>
      <c r="P41" s="119"/>
      <c r="Q41" s="119"/>
      <c r="R41" s="119"/>
      <c r="S41" s="120"/>
      <c r="T41" s="45"/>
      <c r="U41" s="77"/>
      <c r="V41" s="1"/>
      <c r="W41" s="1"/>
      <c r="X41" s="1"/>
      <c r="Y41" s="3"/>
      <c r="Z41" s="1"/>
      <c r="AA41" s="1"/>
      <c r="AB41" s="1"/>
      <c r="AC41" s="1"/>
    </row>
    <row r="42" spans="1:29" ht="15" customHeight="1" x14ac:dyDescent="0.25">
      <c r="A42" s="16" t="s">
        <v>25</v>
      </c>
      <c r="B42" s="121" t="str">
        <f>A14</f>
        <v>Longué F Truffaut 1</v>
      </c>
      <c r="C42" s="119"/>
      <c r="D42" s="119"/>
      <c r="E42" s="119"/>
      <c r="F42" s="119"/>
      <c r="G42" s="119"/>
      <c r="H42" s="119"/>
      <c r="I42" s="119"/>
      <c r="J42" s="120"/>
      <c r="K42" s="165" t="str">
        <f t="shared" ref="K42:K44" si="56">A12</f>
        <v>Saumur Delessert 1</v>
      </c>
      <c r="L42" s="119"/>
      <c r="M42" s="119"/>
      <c r="N42" s="119"/>
      <c r="O42" s="119"/>
      <c r="P42" s="119"/>
      <c r="Q42" s="119"/>
      <c r="R42" s="119"/>
      <c r="S42" s="120"/>
      <c r="T42" s="50"/>
      <c r="U42" s="78"/>
      <c r="V42" s="1"/>
      <c r="W42" s="1"/>
      <c r="X42" s="1"/>
      <c r="Y42" s="3"/>
      <c r="Z42" s="1"/>
      <c r="AA42" s="1"/>
      <c r="AB42" s="1"/>
      <c r="AC42" s="60"/>
    </row>
    <row r="43" spans="1:29" ht="15" customHeight="1" x14ac:dyDescent="0.25">
      <c r="A43" s="16" t="s">
        <v>26</v>
      </c>
      <c r="B43" s="121" t="str">
        <f>A9</f>
        <v>JA St Sylvain 1</v>
      </c>
      <c r="C43" s="119"/>
      <c r="D43" s="119"/>
      <c r="E43" s="119"/>
      <c r="F43" s="119"/>
      <c r="G43" s="119"/>
      <c r="H43" s="119"/>
      <c r="I43" s="119"/>
      <c r="J43" s="120"/>
      <c r="K43" s="165" t="str">
        <f t="shared" si="56"/>
        <v>Avrillé Jannequin 1</v>
      </c>
      <c r="L43" s="119"/>
      <c r="M43" s="119"/>
      <c r="N43" s="119"/>
      <c r="O43" s="119"/>
      <c r="P43" s="119"/>
      <c r="Q43" s="119"/>
      <c r="R43" s="119"/>
      <c r="S43" s="120"/>
      <c r="T43" s="50"/>
      <c r="U43" s="78"/>
      <c r="V43" s="1"/>
      <c r="W43" s="1"/>
      <c r="X43" s="1"/>
      <c r="Y43" s="1"/>
      <c r="Z43" s="1"/>
      <c r="AA43" s="1"/>
      <c r="AB43" s="1"/>
      <c r="AC43" s="60"/>
    </row>
    <row r="44" spans="1:29" ht="15" customHeight="1" x14ac:dyDescent="0.25">
      <c r="A44" s="16" t="s">
        <v>27</v>
      </c>
      <c r="B44" s="121" t="str">
        <f t="shared" ref="B44:B45" si="57">A15</f>
        <v>Gennes P Eluard 2</v>
      </c>
      <c r="C44" s="119"/>
      <c r="D44" s="119"/>
      <c r="E44" s="119"/>
      <c r="F44" s="119"/>
      <c r="G44" s="119"/>
      <c r="H44" s="119"/>
      <c r="I44" s="119"/>
      <c r="J44" s="120"/>
      <c r="K44" s="165" t="str">
        <f t="shared" si="56"/>
        <v>Longué F Truffaut 1</v>
      </c>
      <c r="L44" s="119"/>
      <c r="M44" s="119"/>
      <c r="N44" s="119"/>
      <c r="O44" s="119"/>
      <c r="P44" s="119"/>
      <c r="Q44" s="119"/>
      <c r="R44" s="119"/>
      <c r="S44" s="120"/>
      <c r="T44" s="50"/>
      <c r="U44" s="78"/>
      <c r="V44" s="1"/>
      <c r="W44" s="1"/>
      <c r="X44" s="1"/>
      <c r="Y44" s="1"/>
      <c r="Z44" s="1"/>
      <c r="AA44" s="1"/>
      <c r="AB44" s="1"/>
      <c r="AC44" s="60"/>
    </row>
    <row r="45" spans="1:29" ht="15" customHeight="1" x14ac:dyDescent="0.25">
      <c r="A45" s="16" t="s">
        <v>28</v>
      </c>
      <c r="B45" s="121" t="str">
        <f t="shared" si="57"/>
        <v>Baugé Chateaucoin 4</v>
      </c>
      <c r="C45" s="119"/>
      <c r="D45" s="119"/>
      <c r="E45" s="119"/>
      <c r="F45" s="119"/>
      <c r="G45" s="119"/>
      <c r="H45" s="119"/>
      <c r="I45" s="119"/>
      <c r="J45" s="120"/>
      <c r="K45" s="165" t="str">
        <f>A11</f>
        <v>St Louis Jallais 3</v>
      </c>
      <c r="L45" s="119"/>
      <c r="M45" s="119"/>
      <c r="N45" s="119"/>
      <c r="O45" s="119"/>
      <c r="P45" s="119"/>
      <c r="Q45" s="119"/>
      <c r="R45" s="119"/>
      <c r="S45" s="120"/>
      <c r="T45" s="50"/>
      <c r="U45" s="78"/>
      <c r="V45" s="1"/>
      <c r="W45" s="1"/>
      <c r="X45" s="1"/>
      <c r="Y45" s="3" t="s">
        <v>18</v>
      </c>
      <c r="Z45" s="1"/>
      <c r="AA45" s="1"/>
      <c r="AB45" s="1"/>
      <c r="AC45" s="60"/>
    </row>
    <row r="46" spans="1:29" ht="15" customHeight="1" x14ac:dyDescent="0.25">
      <c r="A46" s="16" t="s">
        <v>29</v>
      </c>
      <c r="B46" s="121" t="str">
        <f>A12</f>
        <v>Saumur Delessert 1</v>
      </c>
      <c r="C46" s="119"/>
      <c r="D46" s="119"/>
      <c r="E46" s="119"/>
      <c r="F46" s="119"/>
      <c r="G46" s="119"/>
      <c r="H46" s="119"/>
      <c r="I46" s="119"/>
      <c r="J46" s="120"/>
      <c r="K46" s="165" t="str">
        <f>A9</f>
        <v>JA St Sylvain 1</v>
      </c>
      <c r="L46" s="119"/>
      <c r="M46" s="119"/>
      <c r="N46" s="119"/>
      <c r="O46" s="119"/>
      <c r="P46" s="119"/>
      <c r="Q46" s="119"/>
      <c r="R46" s="119"/>
      <c r="S46" s="120"/>
      <c r="T46" s="79"/>
      <c r="U46" s="78"/>
      <c r="V46" s="1"/>
      <c r="W46" s="1"/>
      <c r="X46" s="1"/>
      <c r="Y46" s="1"/>
      <c r="Z46" s="1"/>
      <c r="AA46" s="1"/>
      <c r="AB46" s="1"/>
      <c r="AC46" s="60" t="s">
        <v>18</v>
      </c>
    </row>
    <row r="47" spans="1:29" ht="15" customHeight="1" x14ac:dyDescent="0.25">
      <c r="A47" s="16" t="s">
        <v>30</v>
      </c>
      <c r="B47" s="166"/>
      <c r="C47" s="119"/>
      <c r="D47" s="119"/>
      <c r="E47" s="119"/>
      <c r="F47" s="119"/>
      <c r="G47" s="119"/>
      <c r="H47" s="119"/>
      <c r="I47" s="119"/>
      <c r="J47" s="120"/>
      <c r="K47" s="173"/>
      <c r="L47" s="119"/>
      <c r="M47" s="119"/>
      <c r="N47" s="119"/>
      <c r="O47" s="119"/>
      <c r="P47" s="119"/>
      <c r="Q47" s="119"/>
      <c r="R47" s="119"/>
      <c r="S47" s="120"/>
      <c r="T47" s="79"/>
      <c r="U47" s="78"/>
      <c r="V47" s="1"/>
      <c r="W47" s="1"/>
      <c r="X47" s="1"/>
      <c r="Y47" s="1"/>
      <c r="Z47" s="1"/>
      <c r="AA47" s="1"/>
      <c r="AB47" s="1"/>
      <c r="AC47" s="60" t="s">
        <v>18</v>
      </c>
    </row>
    <row r="48" spans="1:29" ht="15" customHeight="1" x14ac:dyDescent="0.25">
      <c r="A48" s="16" t="s">
        <v>31</v>
      </c>
      <c r="B48" s="121" t="str">
        <f>A10</f>
        <v>CA St Germain sur Moine 2</v>
      </c>
      <c r="C48" s="119"/>
      <c r="D48" s="119"/>
      <c r="E48" s="119"/>
      <c r="F48" s="119"/>
      <c r="G48" s="119"/>
      <c r="H48" s="119"/>
      <c r="I48" s="119"/>
      <c r="J48" s="120"/>
      <c r="K48" s="165" t="str">
        <f>A14</f>
        <v>Longué F Truffaut 1</v>
      </c>
      <c r="L48" s="119"/>
      <c r="M48" s="119"/>
      <c r="N48" s="119"/>
      <c r="O48" s="119"/>
      <c r="P48" s="119"/>
      <c r="Q48" s="119"/>
      <c r="R48" s="119"/>
      <c r="S48" s="120"/>
      <c r="T48" s="79"/>
      <c r="U48" s="78"/>
      <c r="V48" s="1" t="s">
        <v>18</v>
      </c>
      <c r="W48" s="1"/>
      <c r="X48" s="1"/>
      <c r="Y48" s="1"/>
      <c r="Z48" s="1"/>
      <c r="AA48" s="1"/>
      <c r="AB48" s="1"/>
      <c r="AC48" s="60" t="s">
        <v>18</v>
      </c>
    </row>
    <row r="49" spans="1:29" ht="15" customHeight="1" x14ac:dyDescent="0.25">
      <c r="A49" s="16" t="s">
        <v>32</v>
      </c>
      <c r="B49" s="121" t="str">
        <f>A15</f>
        <v>Gennes P Eluard 2</v>
      </c>
      <c r="C49" s="119"/>
      <c r="D49" s="119"/>
      <c r="E49" s="119"/>
      <c r="F49" s="119"/>
      <c r="G49" s="119"/>
      <c r="H49" s="119"/>
      <c r="I49" s="119"/>
      <c r="J49" s="120"/>
      <c r="K49" s="165" t="str">
        <f>A16</f>
        <v>Baugé Chateaucoin 4</v>
      </c>
      <c r="L49" s="119"/>
      <c r="M49" s="119"/>
      <c r="N49" s="119"/>
      <c r="O49" s="119"/>
      <c r="P49" s="119"/>
      <c r="Q49" s="119"/>
      <c r="R49" s="119"/>
      <c r="S49" s="120"/>
      <c r="T49" s="79"/>
      <c r="U49" s="78"/>
      <c r="V49" s="1" t="s">
        <v>18</v>
      </c>
      <c r="W49" s="1"/>
      <c r="X49" s="1"/>
      <c r="Y49" s="1"/>
      <c r="Z49" s="60"/>
      <c r="AA49" s="1"/>
      <c r="AB49" s="1"/>
      <c r="AC49" s="60"/>
    </row>
    <row r="50" spans="1:29" ht="15" customHeight="1" x14ac:dyDescent="0.25">
      <c r="A50" s="16" t="s">
        <v>33</v>
      </c>
      <c r="B50" s="121" t="str">
        <f>A10</f>
        <v>CA St Germain sur Moine 2</v>
      </c>
      <c r="C50" s="119"/>
      <c r="D50" s="119"/>
      <c r="E50" s="119"/>
      <c r="F50" s="119"/>
      <c r="G50" s="119"/>
      <c r="H50" s="119"/>
      <c r="I50" s="119"/>
      <c r="J50" s="120"/>
      <c r="K50" s="165" t="str">
        <f>A16</f>
        <v>Baugé Chateaucoin 4</v>
      </c>
      <c r="L50" s="119"/>
      <c r="M50" s="119"/>
      <c r="N50" s="119"/>
      <c r="O50" s="119"/>
      <c r="P50" s="119"/>
      <c r="Q50" s="119"/>
      <c r="R50" s="119"/>
      <c r="S50" s="120"/>
      <c r="T50" s="50"/>
      <c r="U50" s="78"/>
      <c r="V50" s="1" t="s">
        <v>18</v>
      </c>
      <c r="W50" s="1"/>
      <c r="X50" s="1"/>
      <c r="Y50" s="1"/>
      <c r="Z50" s="60"/>
      <c r="AA50" s="1"/>
      <c r="AB50" s="1"/>
      <c r="AC50" s="60"/>
    </row>
    <row r="51" spans="1:29" ht="15" customHeight="1" x14ac:dyDescent="0.25">
      <c r="A51" s="16" t="s">
        <v>34</v>
      </c>
      <c r="B51" s="121" t="str">
        <f>A13</f>
        <v>Avrillé Jannequin 1</v>
      </c>
      <c r="C51" s="119"/>
      <c r="D51" s="119"/>
      <c r="E51" s="119"/>
      <c r="F51" s="119"/>
      <c r="G51" s="119"/>
      <c r="H51" s="119"/>
      <c r="I51" s="119"/>
      <c r="J51" s="120"/>
      <c r="K51" s="165" t="str">
        <f>A15</f>
        <v>Gennes P Eluard 2</v>
      </c>
      <c r="L51" s="119"/>
      <c r="M51" s="119"/>
      <c r="N51" s="119"/>
      <c r="O51" s="119"/>
      <c r="P51" s="119"/>
      <c r="Q51" s="119"/>
      <c r="R51" s="119"/>
      <c r="S51" s="120"/>
      <c r="T51" s="50"/>
      <c r="U51" s="78"/>
      <c r="V51" s="1"/>
      <c r="W51" s="1"/>
      <c r="X51" s="1"/>
      <c r="Y51" s="1"/>
      <c r="Z51" s="60"/>
      <c r="AA51" s="1"/>
      <c r="AB51" s="1"/>
      <c r="AC51" s="60"/>
    </row>
    <row r="52" spans="1:29" ht="15" customHeight="1" x14ac:dyDescent="0.2">
      <c r="A52" s="16" t="s">
        <v>35</v>
      </c>
      <c r="B52" s="121" t="str">
        <f t="shared" ref="B52:B53" si="58">A13</f>
        <v>Avrillé Jannequin 1</v>
      </c>
      <c r="C52" s="119"/>
      <c r="D52" s="119"/>
      <c r="E52" s="119"/>
      <c r="F52" s="119"/>
      <c r="G52" s="119"/>
      <c r="H52" s="119"/>
      <c r="I52" s="119"/>
      <c r="J52" s="120"/>
      <c r="K52" s="165" t="str">
        <f>A10</f>
        <v>CA St Germain sur Moine 2</v>
      </c>
      <c r="L52" s="119"/>
      <c r="M52" s="119"/>
      <c r="N52" s="119"/>
      <c r="O52" s="119"/>
      <c r="P52" s="119"/>
      <c r="Q52" s="119"/>
      <c r="R52" s="119"/>
      <c r="S52" s="120"/>
      <c r="T52" s="50"/>
      <c r="U52" s="78"/>
      <c r="V52" s="1"/>
      <c r="W52" s="1"/>
      <c r="X52" s="1"/>
      <c r="Y52" s="1"/>
      <c r="Z52" s="1"/>
      <c r="AA52" s="1"/>
      <c r="AB52" s="1"/>
      <c r="AC52" s="1"/>
    </row>
    <row r="53" spans="1:29" ht="15" customHeight="1" x14ac:dyDescent="0.25">
      <c r="A53" s="16" t="s">
        <v>36</v>
      </c>
      <c r="B53" s="121" t="str">
        <f t="shared" si="58"/>
        <v>Longué F Truffaut 1</v>
      </c>
      <c r="C53" s="119"/>
      <c r="D53" s="119"/>
      <c r="E53" s="119"/>
      <c r="F53" s="119"/>
      <c r="G53" s="119"/>
      <c r="H53" s="119"/>
      <c r="I53" s="119"/>
      <c r="J53" s="120"/>
      <c r="K53" s="165" t="str">
        <f>A16</f>
        <v>Baugé Chateaucoin 4</v>
      </c>
      <c r="L53" s="119"/>
      <c r="M53" s="119"/>
      <c r="N53" s="119"/>
      <c r="O53" s="119"/>
      <c r="P53" s="119"/>
      <c r="Q53" s="119"/>
      <c r="R53" s="119"/>
      <c r="S53" s="120"/>
      <c r="T53" s="50"/>
      <c r="U53" s="78"/>
      <c r="V53" s="1"/>
      <c r="W53" s="1"/>
      <c r="X53" s="1"/>
      <c r="Y53" s="1"/>
      <c r="Z53" s="1"/>
      <c r="AA53" s="1"/>
      <c r="AB53" s="1"/>
      <c r="AC53" s="61"/>
    </row>
    <row r="54" spans="1:29" ht="15" customHeight="1" x14ac:dyDescent="0.25">
      <c r="A54" s="27" t="s">
        <v>37</v>
      </c>
      <c r="B54" s="121" t="str">
        <f>A9</f>
        <v>JA St Sylvain 1</v>
      </c>
      <c r="C54" s="119"/>
      <c r="D54" s="119"/>
      <c r="E54" s="119"/>
      <c r="F54" s="119"/>
      <c r="G54" s="119"/>
      <c r="H54" s="119"/>
      <c r="I54" s="119"/>
      <c r="J54" s="120"/>
      <c r="K54" s="165" t="str">
        <f>A11</f>
        <v>St Louis Jallais 3</v>
      </c>
      <c r="L54" s="119"/>
      <c r="M54" s="119"/>
      <c r="N54" s="119"/>
      <c r="O54" s="119"/>
      <c r="P54" s="119"/>
      <c r="Q54" s="119"/>
      <c r="R54" s="119"/>
      <c r="S54" s="120"/>
      <c r="T54" s="55"/>
      <c r="U54" s="80"/>
      <c r="V54" s="1"/>
      <c r="W54" s="1"/>
      <c r="X54" s="1"/>
      <c r="Y54" s="1"/>
      <c r="Z54" s="1"/>
      <c r="AA54" s="1"/>
      <c r="AB54" s="1"/>
      <c r="AC54" s="61"/>
    </row>
    <row r="55" spans="1:29" ht="15" customHeight="1" x14ac:dyDescent="0.25">
      <c r="A55" s="27" t="s">
        <v>38</v>
      </c>
      <c r="B55" s="121" t="str">
        <f>A13</f>
        <v>Avrillé Jannequin 1</v>
      </c>
      <c r="C55" s="119"/>
      <c r="D55" s="119"/>
      <c r="E55" s="119"/>
      <c r="F55" s="119"/>
      <c r="G55" s="119"/>
      <c r="H55" s="119"/>
      <c r="I55" s="119"/>
      <c r="J55" s="120"/>
      <c r="K55" s="165" t="str">
        <f>A14</f>
        <v>Longué F Truffaut 1</v>
      </c>
      <c r="L55" s="119"/>
      <c r="M55" s="119"/>
      <c r="N55" s="119"/>
      <c r="O55" s="119"/>
      <c r="P55" s="119"/>
      <c r="Q55" s="119"/>
      <c r="R55" s="119"/>
      <c r="S55" s="120"/>
      <c r="T55" s="55"/>
      <c r="U55" s="80"/>
      <c r="V55" s="1"/>
      <c r="W55" s="1"/>
      <c r="X55" s="1"/>
      <c r="Y55" s="1"/>
      <c r="Z55" s="1"/>
      <c r="AA55" s="1"/>
      <c r="AB55" s="1"/>
      <c r="AC55" s="61"/>
    </row>
    <row r="56" spans="1:29" ht="15" customHeight="1" x14ac:dyDescent="0.25">
      <c r="A56" s="34" t="s">
        <v>39</v>
      </c>
      <c r="B56" s="153"/>
      <c r="C56" s="154"/>
      <c r="D56" s="154"/>
      <c r="E56" s="154"/>
      <c r="F56" s="154"/>
      <c r="G56" s="154"/>
      <c r="H56" s="154"/>
      <c r="I56" s="154"/>
      <c r="J56" s="157"/>
      <c r="K56" s="176"/>
      <c r="L56" s="154"/>
      <c r="M56" s="154"/>
      <c r="N56" s="154"/>
      <c r="O56" s="154"/>
      <c r="P56" s="154"/>
      <c r="Q56" s="154"/>
      <c r="R56" s="154"/>
      <c r="S56" s="157"/>
      <c r="T56" s="84"/>
      <c r="U56" s="85"/>
      <c r="V56" s="1"/>
      <c r="W56" s="1"/>
      <c r="X56" s="1"/>
      <c r="Y56" s="1"/>
      <c r="Z56" s="1"/>
      <c r="AA56" s="1"/>
      <c r="AB56" s="1"/>
      <c r="AC56" s="61" t="s">
        <v>18</v>
      </c>
    </row>
    <row r="57" spans="1:29" ht="15" customHeight="1" x14ac:dyDescent="0.25">
      <c r="V57" s="1"/>
      <c r="W57" s="1"/>
      <c r="X57" s="1"/>
      <c r="Y57" s="1"/>
      <c r="Z57" s="1"/>
      <c r="AA57" s="1"/>
      <c r="AB57" s="1"/>
      <c r="AC57" s="61" t="s">
        <v>18</v>
      </c>
    </row>
  </sheetData>
  <mergeCells count="95">
    <mergeCell ref="K27:S27"/>
    <mergeCell ref="K28:S28"/>
    <mergeCell ref="K29:S29"/>
    <mergeCell ref="K30:S30"/>
    <mergeCell ref="K31:S31"/>
    <mergeCell ref="B37:J37"/>
    <mergeCell ref="K37:S37"/>
    <mergeCell ref="B38:J38"/>
    <mergeCell ref="K38:S38"/>
    <mergeCell ref="T38:U38"/>
    <mergeCell ref="B39:J39"/>
    <mergeCell ref="K39:S39"/>
    <mergeCell ref="B40:J40"/>
    <mergeCell ref="K40:S40"/>
    <mergeCell ref="B41:J41"/>
    <mergeCell ref="K41:S41"/>
    <mergeCell ref="B42:J42"/>
    <mergeCell ref="K42:S42"/>
    <mergeCell ref="K43:S43"/>
    <mergeCell ref="B50:J50"/>
    <mergeCell ref="B51:J51"/>
    <mergeCell ref="B43:J43"/>
    <mergeCell ref="B44:J44"/>
    <mergeCell ref="B45:J45"/>
    <mergeCell ref="B46:J46"/>
    <mergeCell ref="B47:J47"/>
    <mergeCell ref="B48:J48"/>
    <mergeCell ref="B49:J49"/>
    <mergeCell ref="K51:S51"/>
    <mergeCell ref="K44:S44"/>
    <mergeCell ref="K45:S45"/>
    <mergeCell ref="K46:S46"/>
    <mergeCell ref="B52:J52"/>
    <mergeCell ref="B53:J53"/>
    <mergeCell ref="B54:J54"/>
    <mergeCell ref="B55:J55"/>
    <mergeCell ref="B56:J56"/>
    <mergeCell ref="K52:S52"/>
    <mergeCell ref="K53:S53"/>
    <mergeCell ref="K54:S54"/>
    <mergeCell ref="K55:S55"/>
    <mergeCell ref="K56:S56"/>
    <mergeCell ref="K47:S47"/>
    <mergeCell ref="K48:S48"/>
    <mergeCell ref="K49:S49"/>
    <mergeCell ref="K50:S50"/>
    <mergeCell ref="A1:AC1"/>
    <mergeCell ref="A3:L3"/>
    <mergeCell ref="N3:AC3"/>
    <mergeCell ref="E4:J4"/>
    <mergeCell ref="K4:L4"/>
    <mergeCell ref="N4:S4"/>
    <mergeCell ref="T4:U4"/>
    <mergeCell ref="T6:V6"/>
    <mergeCell ref="W6:Z6"/>
    <mergeCell ref="AA6:AA7"/>
    <mergeCell ref="A6:A7"/>
    <mergeCell ref="B6:D6"/>
    <mergeCell ref="E6:G6"/>
    <mergeCell ref="H6:J6"/>
    <mergeCell ref="K6:M6"/>
    <mergeCell ref="N6:P6"/>
    <mergeCell ref="Q6:S6"/>
    <mergeCell ref="B19:J19"/>
    <mergeCell ref="K19:S19"/>
    <mergeCell ref="T19:U19"/>
    <mergeCell ref="B20:J20"/>
    <mergeCell ref="K20:S20"/>
    <mergeCell ref="B21:J21"/>
    <mergeCell ref="K21:S21"/>
    <mergeCell ref="B22:J22"/>
    <mergeCell ref="K22:S22"/>
    <mergeCell ref="B23:J23"/>
    <mergeCell ref="K23:S23"/>
    <mergeCell ref="B24:J24"/>
    <mergeCell ref="K24:S24"/>
    <mergeCell ref="K25:S25"/>
    <mergeCell ref="B25:J25"/>
    <mergeCell ref="B26:J26"/>
    <mergeCell ref="K26:S26"/>
    <mergeCell ref="B27:J27"/>
    <mergeCell ref="B28:J28"/>
    <mergeCell ref="B29:J29"/>
    <mergeCell ref="B30:J30"/>
    <mergeCell ref="B31:J31"/>
    <mergeCell ref="B36:J36"/>
    <mergeCell ref="K36:S36"/>
    <mergeCell ref="B32:J32"/>
    <mergeCell ref="B33:J33"/>
    <mergeCell ref="B34:J34"/>
    <mergeCell ref="B35:J35"/>
    <mergeCell ref="K35:S35"/>
    <mergeCell ref="K33:S33"/>
    <mergeCell ref="K34:S34"/>
    <mergeCell ref="K32:S32"/>
  </mergeCells>
  <pageMargins left="0.35433070866141736" right="0.19685039370078741" top="1.1811023622047245" bottom="0.23622047244094491" header="0" footer="0"/>
  <pageSetup paperSize="9" scale="75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L526"/>
  <sheetViews>
    <sheetView tabSelected="1" workbookViewId="0">
      <selection activeCell="K9" sqref="K9:S9"/>
    </sheetView>
  </sheetViews>
  <sheetFormatPr baseColWidth="10" defaultColWidth="12.7109375" defaultRowHeight="15" customHeight="1" x14ac:dyDescent="0.2"/>
  <cols>
    <col min="1" max="1" width="22.85546875" customWidth="1"/>
    <col min="2" max="21" width="6" customWidth="1"/>
    <col min="22" max="22" width="4.42578125" customWidth="1"/>
    <col min="23" max="23" width="4" customWidth="1"/>
    <col min="24" max="38" width="10.7109375" customWidth="1"/>
  </cols>
  <sheetData>
    <row r="1" spans="1:38" ht="21.75" customHeight="1" x14ac:dyDescent="0.35">
      <c r="A1" s="142" t="s">
        <v>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92" t="s">
        <v>18</v>
      </c>
      <c r="X1" s="143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</row>
    <row r="2" spans="1:38" ht="12.75" customHeight="1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38" ht="21.75" customHeight="1" x14ac:dyDescent="0.35">
      <c r="A3" s="193" t="s">
        <v>40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38" ht="20.25" customHeight="1" x14ac:dyDescent="0.3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3"/>
      <c r="R4" s="4"/>
      <c r="S4" s="4"/>
      <c r="T4" s="4"/>
      <c r="U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1:38" ht="12.75" customHeight="1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</row>
    <row r="6" spans="1:38" ht="12.75" customHeight="1" x14ac:dyDescent="0.35">
      <c r="A6" s="4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45" customHeight="1" thickBot="1" x14ac:dyDescent="0.4">
      <c r="A7" s="101" t="s">
        <v>42</v>
      </c>
      <c r="B7" s="102"/>
      <c r="C7" s="102"/>
      <c r="D7" s="102"/>
      <c r="E7" s="102"/>
      <c r="F7" s="102"/>
      <c r="G7" s="102"/>
      <c r="H7" s="102"/>
      <c r="I7" s="102"/>
      <c r="J7" s="102"/>
      <c r="K7" s="103"/>
      <c r="L7" s="102"/>
      <c r="M7" s="102"/>
      <c r="N7" s="102"/>
      <c r="O7" s="102"/>
      <c r="P7" s="102"/>
      <c r="Q7" s="102"/>
      <c r="R7" s="102"/>
      <c r="S7" s="104"/>
      <c r="T7" s="194" t="s">
        <v>43</v>
      </c>
      <c r="U7" s="195"/>
      <c r="V7" s="196" t="s">
        <v>44</v>
      </c>
      <c r="W7" s="195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38" ht="22.5" customHeight="1" x14ac:dyDescent="0.35">
      <c r="A8" s="197" t="s">
        <v>45</v>
      </c>
      <c r="B8" s="199" t="s">
        <v>46</v>
      </c>
      <c r="C8" s="200"/>
      <c r="D8" s="200"/>
      <c r="E8" s="200"/>
      <c r="F8" s="200"/>
      <c r="G8" s="200"/>
      <c r="H8" s="200"/>
      <c r="I8" s="200"/>
      <c r="J8" s="201"/>
      <c r="K8" s="202" t="s">
        <v>47</v>
      </c>
      <c r="L8" s="199"/>
      <c r="M8" s="199"/>
      <c r="N8" s="199"/>
      <c r="O8" s="199"/>
      <c r="P8" s="199"/>
      <c r="Q8" s="199"/>
      <c r="R8" s="199"/>
      <c r="S8" s="203"/>
      <c r="T8" s="206"/>
      <c r="U8" s="207"/>
      <c r="V8" s="208"/>
      <c r="W8" s="191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 spans="1:38" ht="22.5" customHeight="1" x14ac:dyDescent="0.35">
      <c r="A9" s="198"/>
      <c r="B9" s="189" t="str">
        <f ca="1">IFERROR(__xludf.DUMMYFUNCTION("QUERY('Poule A'!A8:AA17,""select A where AA =1 and Y !=0"")"),"#N/A")</f>
        <v>#N/A</v>
      </c>
      <c r="C9" s="119"/>
      <c r="D9" s="119"/>
      <c r="E9" s="119"/>
      <c r="F9" s="119"/>
      <c r="G9" s="119"/>
      <c r="H9" s="119"/>
      <c r="I9" s="119"/>
      <c r="J9" s="120"/>
      <c r="K9" s="190" t="str">
        <f ca="1">IFERROR(__xludf.DUMMYFUNCTION("QUERY('Poule J'!A8:AA17,""select A where AA =1 and Y !=0"")"),"#N/A")</f>
        <v>#N/A</v>
      </c>
      <c r="L9" s="204"/>
      <c r="M9" s="204"/>
      <c r="N9" s="204"/>
      <c r="O9" s="204"/>
      <c r="P9" s="204"/>
      <c r="Q9" s="204"/>
      <c r="R9" s="204"/>
      <c r="S9" s="205"/>
      <c r="T9" s="186"/>
      <c r="U9" s="188"/>
      <c r="V9" s="186"/>
      <c r="W9" s="188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38" ht="22.5" customHeight="1" x14ac:dyDescent="0.35">
      <c r="A10" s="209" t="s">
        <v>48</v>
      </c>
      <c r="B10" s="211" t="s">
        <v>49</v>
      </c>
      <c r="C10" s="212"/>
      <c r="D10" s="212"/>
      <c r="E10" s="212"/>
      <c r="F10" s="212"/>
      <c r="G10" s="212"/>
      <c r="H10" s="212"/>
      <c r="I10" s="212"/>
      <c r="J10" s="213"/>
      <c r="K10" s="214" t="s">
        <v>50</v>
      </c>
      <c r="L10" s="212"/>
      <c r="M10" s="212"/>
      <c r="N10" s="212"/>
      <c r="O10" s="212"/>
      <c r="P10" s="212"/>
      <c r="Q10" s="212"/>
      <c r="R10" s="212"/>
      <c r="S10" s="213"/>
      <c r="T10" s="215"/>
      <c r="U10" s="217"/>
      <c r="V10" s="185"/>
      <c r="W10" s="187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38" ht="22.5" customHeight="1" x14ac:dyDescent="0.35">
      <c r="A11" s="198"/>
      <c r="B11" s="189" t="str">
        <f ca="1">IFERROR(__xludf.DUMMYFUNCTION("QUERY('Poule B'!A8:AA17,""select A where AA =1 and Y !=0"")"),"#N/A")</f>
        <v>#N/A</v>
      </c>
      <c r="C11" s="119"/>
      <c r="D11" s="119"/>
      <c r="E11" s="119"/>
      <c r="F11" s="119"/>
      <c r="G11" s="119"/>
      <c r="H11" s="119"/>
      <c r="I11" s="119"/>
      <c r="J11" s="120"/>
      <c r="K11" s="190" t="str">
        <f ca="1">IFERROR(__xludf.DUMMYFUNCTION("QUERY('Poule I'!A8:AA17,""select A where AA =1 and Y !=0"")"),"#N/A")</f>
        <v>#N/A</v>
      </c>
      <c r="L11" s="119"/>
      <c r="M11" s="119"/>
      <c r="N11" s="119"/>
      <c r="O11" s="119"/>
      <c r="P11" s="119"/>
      <c r="Q11" s="119"/>
      <c r="R11" s="119"/>
      <c r="S11" s="120"/>
      <c r="T11" s="186"/>
      <c r="U11" s="188"/>
      <c r="V11" s="186"/>
      <c r="W11" s="188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38" ht="22.5" customHeight="1" x14ac:dyDescent="0.35">
      <c r="A12" s="209" t="s">
        <v>51</v>
      </c>
      <c r="B12" s="211" t="s">
        <v>52</v>
      </c>
      <c r="C12" s="212"/>
      <c r="D12" s="212"/>
      <c r="E12" s="212"/>
      <c r="F12" s="212"/>
      <c r="G12" s="212"/>
      <c r="H12" s="212"/>
      <c r="I12" s="212"/>
      <c r="J12" s="213"/>
      <c r="K12" s="214" t="s">
        <v>53</v>
      </c>
      <c r="L12" s="212"/>
      <c r="M12" s="212"/>
      <c r="N12" s="212"/>
      <c r="O12" s="212"/>
      <c r="P12" s="212"/>
      <c r="Q12" s="212"/>
      <c r="R12" s="212"/>
      <c r="S12" s="213"/>
      <c r="T12" s="215"/>
      <c r="U12" s="217"/>
      <c r="V12" s="185"/>
      <c r="W12" s="187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38" ht="22.5" customHeight="1" x14ac:dyDescent="0.35">
      <c r="A13" s="198"/>
      <c r="B13" s="189" t="str">
        <f ca="1">IFERROR(__xludf.DUMMYFUNCTION("QUERY('Poule C'!A8:AA17,""select A where AA =1 and Y !=0"")"),"#N/A")</f>
        <v>#N/A</v>
      </c>
      <c r="C13" s="119"/>
      <c r="D13" s="119"/>
      <c r="E13" s="119"/>
      <c r="F13" s="119"/>
      <c r="G13" s="119"/>
      <c r="H13" s="119"/>
      <c r="I13" s="119"/>
      <c r="J13" s="120"/>
      <c r="K13" s="190" t="str">
        <f ca="1">IFERROR(__xludf.DUMMYFUNCTION("QUERY('Poule H'!A8:AA17,""select A where AA =1 and Y !=0"")"),"#N/A")</f>
        <v>#N/A</v>
      </c>
      <c r="L13" s="119"/>
      <c r="M13" s="119"/>
      <c r="N13" s="119"/>
      <c r="O13" s="119"/>
      <c r="P13" s="119"/>
      <c r="Q13" s="119"/>
      <c r="R13" s="119"/>
      <c r="S13" s="120"/>
      <c r="T13" s="186"/>
      <c r="U13" s="188"/>
      <c r="V13" s="186"/>
      <c r="W13" s="188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</row>
    <row r="14" spans="1:38" ht="22.5" customHeight="1" x14ac:dyDescent="0.35">
      <c r="A14" s="209" t="s">
        <v>54</v>
      </c>
      <c r="B14" s="211" t="s">
        <v>55</v>
      </c>
      <c r="C14" s="212"/>
      <c r="D14" s="212"/>
      <c r="E14" s="212"/>
      <c r="F14" s="212"/>
      <c r="G14" s="212"/>
      <c r="H14" s="212"/>
      <c r="I14" s="212"/>
      <c r="J14" s="213"/>
      <c r="K14" s="214" t="s">
        <v>56</v>
      </c>
      <c r="L14" s="212"/>
      <c r="M14" s="212"/>
      <c r="N14" s="212"/>
      <c r="O14" s="212"/>
      <c r="P14" s="212"/>
      <c r="Q14" s="212"/>
      <c r="R14" s="212"/>
      <c r="S14" s="213"/>
      <c r="T14" s="215"/>
      <c r="U14" s="217"/>
      <c r="V14" s="185"/>
      <c r="W14" s="187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spans="1:38" ht="22.5" customHeight="1" x14ac:dyDescent="0.35">
      <c r="A15" s="198"/>
      <c r="B15" s="189" t="str">
        <f ca="1">IFERROR(__xludf.DUMMYFUNCTION("QUERY('Poule D'!A8:AA17,""select A where AA =1 and Y !=0"")"),"#N/A")</f>
        <v>#N/A</v>
      </c>
      <c r="C15" s="119"/>
      <c r="D15" s="119"/>
      <c r="E15" s="119"/>
      <c r="F15" s="119"/>
      <c r="G15" s="119"/>
      <c r="H15" s="119"/>
      <c r="I15" s="119"/>
      <c r="J15" s="120"/>
      <c r="K15" s="190" t="str">
        <f ca="1">IFERROR(__xludf.DUMMYFUNCTION("QUERY('Poule G'!A8:AA17,""select A where AA =1 and Y !=0"")"),"#N/A")</f>
        <v>#N/A</v>
      </c>
      <c r="L15" s="119"/>
      <c r="M15" s="119"/>
      <c r="N15" s="119"/>
      <c r="O15" s="119"/>
      <c r="P15" s="119"/>
      <c r="Q15" s="119"/>
      <c r="R15" s="119"/>
      <c r="S15" s="120"/>
      <c r="T15" s="186"/>
      <c r="U15" s="188"/>
      <c r="V15" s="186"/>
      <c r="W15" s="188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</row>
    <row r="16" spans="1:38" ht="22.5" customHeight="1" x14ac:dyDescent="0.35">
      <c r="A16" s="209" t="s">
        <v>57</v>
      </c>
      <c r="B16" s="211" t="s">
        <v>58</v>
      </c>
      <c r="C16" s="212"/>
      <c r="D16" s="212"/>
      <c r="E16" s="212"/>
      <c r="F16" s="212"/>
      <c r="G16" s="212"/>
      <c r="H16" s="212"/>
      <c r="I16" s="212"/>
      <c r="J16" s="213"/>
      <c r="K16" s="214" t="s">
        <v>59</v>
      </c>
      <c r="L16" s="212"/>
      <c r="M16" s="212"/>
      <c r="N16" s="212"/>
      <c r="O16" s="212"/>
      <c r="P16" s="212"/>
      <c r="Q16" s="212"/>
      <c r="R16" s="212"/>
      <c r="S16" s="213"/>
      <c r="T16" s="215"/>
      <c r="U16" s="217"/>
      <c r="V16" s="185"/>
      <c r="W16" s="187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</row>
    <row r="17" spans="1:38" ht="22.5" customHeight="1" x14ac:dyDescent="0.35">
      <c r="A17" s="210"/>
      <c r="B17" s="219" t="str">
        <f ca="1">IFERROR(__xludf.DUMMYFUNCTION("QUERY('Poule E'!A8:AA17,""select A where AA =1 and Y !=0"")"),"#N/A")</f>
        <v>#N/A</v>
      </c>
      <c r="C17" s="159"/>
      <c r="D17" s="159"/>
      <c r="E17" s="159"/>
      <c r="F17" s="159"/>
      <c r="G17" s="159"/>
      <c r="H17" s="159"/>
      <c r="I17" s="159"/>
      <c r="J17" s="160"/>
      <c r="K17" s="220" t="str">
        <f ca="1">IFERROR(__xludf.DUMMYFUNCTION("QUERY('Poule F'!A8:AA17,""select A where AA =1 and Y !=0"")"),"#N/A")</f>
        <v>#N/A</v>
      </c>
      <c r="L17" s="159"/>
      <c r="M17" s="159"/>
      <c r="N17" s="159"/>
      <c r="O17" s="159"/>
      <c r="P17" s="159"/>
      <c r="Q17" s="159"/>
      <c r="R17" s="159"/>
      <c r="S17" s="160"/>
      <c r="T17" s="216"/>
      <c r="U17" s="218"/>
      <c r="V17" s="216"/>
      <c r="W17" s="218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</row>
    <row r="18" spans="1:38" ht="12.75" customHeight="1" x14ac:dyDescent="0.2"/>
    <row r="19" spans="1:38" ht="12.75" customHeight="1" x14ac:dyDescent="0.2"/>
    <row r="20" spans="1:38" ht="12.75" customHeight="1" x14ac:dyDescent="0.2"/>
    <row r="21" spans="1:38" ht="12.75" customHeight="1" x14ac:dyDescent="0.2"/>
    <row r="22" spans="1:38" ht="12.75" customHeight="1" x14ac:dyDescent="0.2"/>
    <row r="23" spans="1:38" ht="12.75" customHeight="1" x14ac:dyDescent="0.2"/>
    <row r="24" spans="1:38" ht="12.75" customHeight="1" x14ac:dyDescent="0.2"/>
    <row r="25" spans="1:38" ht="12.75" customHeight="1" x14ac:dyDescent="0.2"/>
    <row r="26" spans="1:38" ht="12.75" customHeight="1" x14ac:dyDescent="0.2"/>
    <row r="27" spans="1:38" ht="12.75" customHeight="1" x14ac:dyDescent="0.2"/>
    <row r="28" spans="1:38" ht="12.75" customHeight="1" x14ac:dyDescent="0.2"/>
    <row r="29" spans="1:38" ht="12.75" customHeight="1" x14ac:dyDescent="0.2"/>
    <row r="30" spans="1:38" ht="12.75" customHeight="1" x14ac:dyDescent="0.2"/>
    <row r="31" spans="1:38" ht="12.75" customHeight="1" x14ac:dyDescent="0.2"/>
    <row r="32" spans="1:3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</sheetData>
  <mergeCells count="50">
    <mergeCell ref="A10:A11"/>
    <mergeCell ref="B10:J10"/>
    <mergeCell ref="K10:S10"/>
    <mergeCell ref="A12:A13"/>
    <mergeCell ref="B12:J12"/>
    <mergeCell ref="K12:S12"/>
    <mergeCell ref="T12:T13"/>
    <mergeCell ref="U12:U13"/>
    <mergeCell ref="A14:A15"/>
    <mergeCell ref="B14:J14"/>
    <mergeCell ref="K14:S14"/>
    <mergeCell ref="T14:T15"/>
    <mergeCell ref="U14:U15"/>
    <mergeCell ref="V14:V15"/>
    <mergeCell ref="W14:W15"/>
    <mergeCell ref="V16:V17"/>
    <mergeCell ref="W16:W17"/>
    <mergeCell ref="B17:J17"/>
    <mergeCell ref="K17:S17"/>
    <mergeCell ref="B15:J15"/>
    <mergeCell ref="K15:S15"/>
    <mergeCell ref="A16:A17"/>
    <mergeCell ref="B16:J16"/>
    <mergeCell ref="K16:S16"/>
    <mergeCell ref="T16:T17"/>
    <mergeCell ref="U16:U17"/>
    <mergeCell ref="W8:W9"/>
    <mergeCell ref="A1:V1"/>
    <mergeCell ref="W1:X1"/>
    <mergeCell ref="A3:U3"/>
    <mergeCell ref="T7:U7"/>
    <mergeCell ref="V7:W7"/>
    <mergeCell ref="A8:A9"/>
    <mergeCell ref="B8:J8"/>
    <mergeCell ref="K8:S8"/>
    <mergeCell ref="K9:S9"/>
    <mergeCell ref="T8:T9"/>
    <mergeCell ref="U8:U9"/>
    <mergeCell ref="V8:V9"/>
    <mergeCell ref="B9:J9"/>
    <mergeCell ref="V10:V11"/>
    <mergeCell ref="W10:W11"/>
    <mergeCell ref="V12:V13"/>
    <mergeCell ref="W12:W13"/>
    <mergeCell ref="B13:J13"/>
    <mergeCell ref="K13:S13"/>
    <mergeCell ref="T10:T11"/>
    <mergeCell ref="U10:U11"/>
    <mergeCell ref="B11:J11"/>
    <mergeCell ref="K11:S11"/>
  </mergeCells>
  <pageMargins left="1.1417322834645669" right="0.19685039370078741" top="0.27559055118110237" bottom="0.23622047244094491" header="0" footer="0"/>
  <pageSetup paperSize="9" scale="8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22"/>
  <sheetViews>
    <sheetView workbookViewId="0"/>
  </sheetViews>
  <sheetFormatPr baseColWidth="10" defaultColWidth="12.7109375" defaultRowHeight="15" customHeight="1" x14ac:dyDescent="0.2"/>
  <cols>
    <col min="1" max="1" width="10.7109375" customWidth="1"/>
    <col min="2" max="11" width="15.140625" customWidth="1"/>
    <col min="12" max="12" width="10.7109375" customWidth="1"/>
  </cols>
  <sheetData>
    <row r="1" spans="1:11" ht="12.75" customHeight="1" x14ac:dyDescent="0.2">
      <c r="A1" s="105" t="s">
        <v>0</v>
      </c>
      <c r="B1" s="106" t="s">
        <v>60</v>
      </c>
      <c r="C1" s="106" t="s">
        <v>61</v>
      </c>
      <c r="D1" s="106" t="s">
        <v>62</v>
      </c>
      <c r="E1" s="106" t="s">
        <v>17</v>
      </c>
      <c r="F1" s="106" t="s">
        <v>63</v>
      </c>
      <c r="G1" s="106" t="s">
        <v>64</v>
      </c>
      <c r="H1" s="106" t="s">
        <v>65</v>
      </c>
      <c r="I1" s="106" t="s">
        <v>66</v>
      </c>
      <c r="J1" s="106" t="s">
        <v>67</v>
      </c>
      <c r="K1" s="106" t="s">
        <v>68</v>
      </c>
    </row>
    <row r="2" spans="1:11" ht="12.75" customHeight="1" x14ac:dyDescent="0.2">
      <c r="A2" s="105"/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1" ht="12.75" customHeight="1" x14ac:dyDescent="0.2">
      <c r="A3" s="105" t="s">
        <v>69</v>
      </c>
      <c r="B3" s="106" t="s">
        <v>70</v>
      </c>
      <c r="C3" s="106" t="s">
        <v>45</v>
      </c>
      <c r="D3" s="106" t="s">
        <v>71</v>
      </c>
      <c r="E3" s="106" t="s">
        <v>54</v>
      </c>
      <c r="F3" s="106" t="s">
        <v>72</v>
      </c>
      <c r="G3" s="106" t="s">
        <v>73</v>
      </c>
      <c r="H3" s="106" t="s">
        <v>74</v>
      </c>
      <c r="I3" s="106" t="s">
        <v>75</v>
      </c>
      <c r="J3" s="106" t="s">
        <v>76</v>
      </c>
      <c r="K3" s="106" t="s">
        <v>77</v>
      </c>
    </row>
    <row r="4" spans="1:11" ht="12.75" customHeight="1" x14ac:dyDescent="0.2">
      <c r="A4" s="105" t="s">
        <v>78</v>
      </c>
      <c r="B4" s="106" t="s">
        <v>79</v>
      </c>
      <c r="C4" s="106" t="s">
        <v>48</v>
      </c>
      <c r="D4" s="106" t="s">
        <v>51</v>
      </c>
      <c r="E4" s="106" t="s">
        <v>57</v>
      </c>
      <c r="F4" s="106" t="s">
        <v>80</v>
      </c>
      <c r="G4" s="106" t="s">
        <v>81</v>
      </c>
      <c r="H4" s="106" t="s">
        <v>82</v>
      </c>
      <c r="I4" s="106" t="s">
        <v>83</v>
      </c>
      <c r="J4" s="106" t="s">
        <v>84</v>
      </c>
      <c r="K4" s="106" t="s">
        <v>85</v>
      </c>
    </row>
    <row r="5" spans="1:11" ht="12.75" customHeight="1" x14ac:dyDescent="0.2">
      <c r="A5" s="105"/>
      <c r="B5" s="106"/>
      <c r="C5" s="106"/>
      <c r="D5" s="106"/>
      <c r="E5" s="106"/>
      <c r="F5" s="106"/>
      <c r="G5" s="106"/>
      <c r="H5" s="106"/>
      <c r="I5" s="106"/>
      <c r="J5" s="106"/>
      <c r="K5" s="106"/>
    </row>
    <row r="6" spans="1:11" ht="12.75" customHeight="1" x14ac:dyDescent="0.25">
      <c r="A6" s="105" t="s">
        <v>19</v>
      </c>
      <c r="B6" s="107" t="s">
        <v>86</v>
      </c>
      <c r="C6" s="107" t="s">
        <v>87</v>
      </c>
      <c r="D6" s="107" t="s">
        <v>88</v>
      </c>
      <c r="E6" s="107" t="s">
        <v>89</v>
      </c>
      <c r="F6" s="107" t="s">
        <v>90</v>
      </c>
      <c r="G6" s="107" t="s">
        <v>91</v>
      </c>
      <c r="H6" s="107" t="s">
        <v>92</v>
      </c>
      <c r="I6" s="107" t="s">
        <v>93</v>
      </c>
      <c r="J6" s="107" t="s">
        <v>94</v>
      </c>
      <c r="K6" s="107" t="s">
        <v>95</v>
      </c>
    </row>
    <row r="7" spans="1:11" ht="12.75" customHeight="1" x14ac:dyDescent="0.25">
      <c r="A7" s="105" t="s">
        <v>20</v>
      </c>
      <c r="B7" s="107" t="s">
        <v>96</v>
      </c>
      <c r="C7" s="107" t="s">
        <v>97</v>
      </c>
      <c r="D7" s="107" t="s">
        <v>98</v>
      </c>
      <c r="E7" s="107" t="s">
        <v>99</v>
      </c>
      <c r="F7" s="107" t="s">
        <v>100</v>
      </c>
      <c r="G7" s="107" t="s">
        <v>101</v>
      </c>
      <c r="H7" s="107" t="s">
        <v>102</v>
      </c>
      <c r="I7" s="107" t="s">
        <v>103</v>
      </c>
      <c r="J7" s="107" t="s">
        <v>104</v>
      </c>
      <c r="K7" s="107" t="s">
        <v>105</v>
      </c>
    </row>
    <row r="8" spans="1:11" ht="12.75" customHeight="1" x14ac:dyDescent="0.25">
      <c r="A8" s="105" t="s">
        <v>106</v>
      </c>
      <c r="B8" s="107" t="s">
        <v>107</v>
      </c>
      <c r="C8" s="107" t="s">
        <v>108</v>
      </c>
      <c r="D8" s="107" t="s">
        <v>109</v>
      </c>
      <c r="E8" s="107" t="s">
        <v>110</v>
      </c>
      <c r="F8" s="107" t="s">
        <v>111</v>
      </c>
      <c r="G8" s="107" t="s">
        <v>112</v>
      </c>
      <c r="H8" s="107" t="s">
        <v>113</v>
      </c>
      <c r="I8" s="107" t="s">
        <v>114</v>
      </c>
      <c r="J8" s="107" t="s">
        <v>115</v>
      </c>
      <c r="K8" s="107" t="s">
        <v>116</v>
      </c>
    </row>
    <row r="9" spans="1:11" ht="12.75" customHeight="1" x14ac:dyDescent="0.25">
      <c r="A9" s="105" t="s">
        <v>117</v>
      </c>
      <c r="B9" s="107" t="s">
        <v>118</v>
      </c>
      <c r="C9" s="107" t="s">
        <v>119</v>
      </c>
      <c r="D9" s="107" t="s">
        <v>120</v>
      </c>
      <c r="E9" s="107" t="s">
        <v>121</v>
      </c>
      <c r="F9" s="107" t="s">
        <v>122</v>
      </c>
      <c r="G9" s="107" t="s">
        <v>123</v>
      </c>
      <c r="H9" s="107" t="s">
        <v>124</v>
      </c>
      <c r="I9" s="107" t="s">
        <v>125</v>
      </c>
      <c r="J9" s="107" t="s">
        <v>126</v>
      </c>
      <c r="K9" s="107" t="s">
        <v>127</v>
      </c>
    </row>
    <row r="10" spans="1:11" ht="12.75" customHeight="1" x14ac:dyDescent="0.25">
      <c r="A10" s="105" t="s">
        <v>128</v>
      </c>
      <c r="B10" s="107" t="s">
        <v>129</v>
      </c>
      <c r="C10" s="108" t="s">
        <v>130</v>
      </c>
      <c r="D10" s="107" t="s">
        <v>131</v>
      </c>
      <c r="E10" s="107" t="s">
        <v>132</v>
      </c>
      <c r="F10" s="107" t="s">
        <v>133</v>
      </c>
      <c r="G10" s="107" t="s">
        <v>134</v>
      </c>
      <c r="H10" s="107" t="s">
        <v>135</v>
      </c>
      <c r="I10" s="108" t="s">
        <v>136</v>
      </c>
      <c r="J10" s="108" t="s">
        <v>137</v>
      </c>
      <c r="K10" s="108" t="s">
        <v>138</v>
      </c>
    </row>
    <row r="11" spans="1:11" ht="12.75" customHeight="1" x14ac:dyDescent="0.25">
      <c r="A11" s="105" t="s">
        <v>139</v>
      </c>
      <c r="B11" s="108" t="s">
        <v>140</v>
      </c>
      <c r="C11" s="108" t="s">
        <v>141</v>
      </c>
      <c r="D11" s="108" t="s">
        <v>142</v>
      </c>
      <c r="E11" s="108" t="s">
        <v>143</v>
      </c>
      <c r="F11" s="108" t="s">
        <v>144</v>
      </c>
      <c r="G11" s="108" t="s">
        <v>145</v>
      </c>
      <c r="H11" s="108" t="s">
        <v>146</v>
      </c>
      <c r="I11" s="108" t="s">
        <v>147</v>
      </c>
      <c r="J11" s="108" t="s">
        <v>148</v>
      </c>
      <c r="K11" s="108" t="s">
        <v>149</v>
      </c>
    </row>
    <row r="12" spans="1:11" ht="12.75" customHeight="1" x14ac:dyDescent="0.25">
      <c r="A12" s="105" t="s">
        <v>150</v>
      </c>
      <c r="B12" s="108" t="s">
        <v>151</v>
      </c>
      <c r="C12" s="108" t="s">
        <v>152</v>
      </c>
      <c r="D12" s="108" t="s">
        <v>153</v>
      </c>
      <c r="E12" s="108" t="s">
        <v>154</v>
      </c>
      <c r="F12" s="108" t="s">
        <v>155</v>
      </c>
      <c r="G12" s="108" t="s">
        <v>156</v>
      </c>
      <c r="H12" s="108" t="s">
        <v>157</v>
      </c>
      <c r="I12" s="108" t="s">
        <v>158</v>
      </c>
      <c r="J12" s="108" t="s">
        <v>159</v>
      </c>
      <c r="K12" s="108" t="s">
        <v>160</v>
      </c>
    </row>
    <row r="13" spans="1:11" ht="12.75" customHeight="1" x14ac:dyDescent="0.25">
      <c r="A13" s="105" t="s">
        <v>161</v>
      </c>
      <c r="B13" s="108" t="s">
        <v>162</v>
      </c>
      <c r="C13" s="108" t="s">
        <v>163</v>
      </c>
      <c r="D13" s="108" t="s">
        <v>164</v>
      </c>
      <c r="E13" s="108" t="s">
        <v>165</v>
      </c>
      <c r="F13" s="108" t="s">
        <v>166</v>
      </c>
      <c r="G13" s="108" t="s">
        <v>167</v>
      </c>
      <c r="H13" s="108" t="s">
        <v>168</v>
      </c>
      <c r="I13" s="108" t="s">
        <v>169</v>
      </c>
      <c r="J13" s="108" t="s">
        <v>170</v>
      </c>
      <c r="K13" s="108" t="s">
        <v>171</v>
      </c>
    </row>
    <row r="14" spans="1:11" ht="12.75" customHeight="1" x14ac:dyDescent="0.25">
      <c r="A14" s="105" t="s">
        <v>172</v>
      </c>
      <c r="B14" s="108" t="s">
        <v>173</v>
      </c>
      <c r="C14" s="108" t="s">
        <v>174</v>
      </c>
      <c r="D14" s="108" t="s">
        <v>175</v>
      </c>
      <c r="E14" s="108" t="s">
        <v>176</v>
      </c>
      <c r="F14" s="108" t="s">
        <v>177</v>
      </c>
      <c r="G14" s="108" t="s">
        <v>178</v>
      </c>
      <c r="H14" s="108" t="s">
        <v>179</v>
      </c>
      <c r="I14" s="108" t="s">
        <v>180</v>
      </c>
      <c r="J14" s="108" t="s">
        <v>181</v>
      </c>
      <c r="K14" s="108" t="s">
        <v>182</v>
      </c>
    </row>
    <row r="15" spans="1:11" ht="12.75" customHeight="1" x14ac:dyDescent="0.25">
      <c r="A15" s="105" t="s">
        <v>183</v>
      </c>
      <c r="B15" s="108" t="s">
        <v>184</v>
      </c>
      <c r="C15" s="109"/>
      <c r="D15" s="108" t="s">
        <v>185</v>
      </c>
      <c r="E15" s="108" t="s">
        <v>186</v>
      </c>
      <c r="F15" s="109"/>
      <c r="G15" s="106"/>
      <c r="H15" s="106"/>
      <c r="I15" s="106"/>
      <c r="J15" s="106"/>
      <c r="K15" s="106"/>
    </row>
    <row r="16" spans="1:11" ht="12.75" customHeight="1" x14ac:dyDescent="0.2">
      <c r="A16" s="105"/>
      <c r="B16" s="106"/>
      <c r="C16" s="106"/>
      <c r="D16" s="106"/>
      <c r="E16" s="106"/>
      <c r="F16" s="106"/>
      <c r="G16" s="106"/>
      <c r="H16" s="106"/>
      <c r="I16" s="106"/>
      <c r="J16" s="106"/>
      <c r="K16" s="106"/>
    </row>
    <row r="17" spans="1:11" ht="12.75" customHeight="1" x14ac:dyDescent="0.2">
      <c r="A17" s="105" t="s">
        <v>187</v>
      </c>
      <c r="B17" s="106">
        <v>3</v>
      </c>
      <c r="C17" s="106">
        <v>3</v>
      </c>
      <c r="D17" s="106">
        <v>3</v>
      </c>
      <c r="E17" s="106">
        <v>3</v>
      </c>
      <c r="F17" s="106">
        <v>3</v>
      </c>
      <c r="G17" s="106">
        <v>3</v>
      </c>
      <c r="H17" s="106">
        <v>3</v>
      </c>
      <c r="I17" s="106">
        <v>3</v>
      </c>
      <c r="J17" s="106">
        <v>3</v>
      </c>
      <c r="K17" s="106">
        <v>3</v>
      </c>
    </row>
    <row r="18" spans="1:11" ht="12.75" customHeight="1" x14ac:dyDescent="0.2">
      <c r="A18" s="105" t="s">
        <v>188</v>
      </c>
      <c r="B18" s="106">
        <v>1</v>
      </c>
      <c r="C18" s="106">
        <v>1</v>
      </c>
      <c r="D18" s="106">
        <v>1</v>
      </c>
      <c r="E18" s="106">
        <v>1</v>
      </c>
      <c r="F18" s="106">
        <v>1</v>
      </c>
      <c r="G18" s="106">
        <v>1</v>
      </c>
      <c r="H18" s="106">
        <v>1</v>
      </c>
      <c r="I18" s="106">
        <v>1</v>
      </c>
      <c r="J18" s="106">
        <v>1</v>
      </c>
      <c r="K18" s="106">
        <v>1</v>
      </c>
    </row>
    <row r="19" spans="1:11" ht="12.75" customHeight="1" x14ac:dyDescent="0.2">
      <c r="A19" s="105" t="s">
        <v>189</v>
      </c>
      <c r="B19" s="106">
        <v>0</v>
      </c>
      <c r="C19" s="106">
        <v>0</v>
      </c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</row>
    <row r="20" spans="1:11" ht="12.75" customHeight="1" x14ac:dyDescent="0.2"/>
    <row r="21" spans="1:11" ht="12.75" customHeight="1" x14ac:dyDescent="0.2">
      <c r="A21" s="105" t="s">
        <v>190</v>
      </c>
      <c r="B21" s="106">
        <v>10</v>
      </c>
      <c r="C21" s="106">
        <v>10</v>
      </c>
      <c r="D21" s="106">
        <v>10</v>
      </c>
      <c r="E21" s="106">
        <v>10</v>
      </c>
      <c r="F21" s="106">
        <v>10</v>
      </c>
      <c r="G21" s="106">
        <v>10</v>
      </c>
      <c r="H21" s="106">
        <v>10</v>
      </c>
      <c r="I21" s="106">
        <v>10</v>
      </c>
      <c r="J21" s="106">
        <v>10</v>
      </c>
      <c r="K21" s="106">
        <v>10</v>
      </c>
    </row>
    <row r="22" spans="1:11" ht="12.75" customHeight="1" x14ac:dyDescent="0.2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C57"/>
  <sheetViews>
    <sheetView workbookViewId="0"/>
  </sheetViews>
  <sheetFormatPr baseColWidth="10" defaultColWidth="12.7109375" defaultRowHeight="15" customHeight="1" x14ac:dyDescent="0.2"/>
  <cols>
    <col min="1" max="1" width="17.7109375" customWidth="1"/>
    <col min="2" max="26" width="3.7109375" customWidth="1"/>
    <col min="27" max="27" width="4.42578125" customWidth="1"/>
    <col min="28" max="29" width="3.7109375" customWidth="1"/>
  </cols>
  <sheetData>
    <row r="1" spans="1:29" ht="21.75" customHeight="1" x14ac:dyDescent="0.35">
      <c r="A1" s="142" t="s">
        <v>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</row>
    <row r="2" spans="1:29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1.75" customHeight="1" x14ac:dyDescent="0.2">
      <c r="A3" s="144" t="s">
        <v>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2"/>
      <c r="N3" s="145" t="str">
        <f>Paramètres!F1</f>
        <v>E</v>
      </c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</row>
    <row r="4" spans="1:29" ht="21.75" customHeight="1" x14ac:dyDescent="0.2">
      <c r="A4" s="2"/>
      <c r="B4" s="2"/>
      <c r="C4" s="2"/>
      <c r="D4" s="2"/>
      <c r="E4" s="146" t="s">
        <v>2</v>
      </c>
      <c r="F4" s="143"/>
      <c r="G4" s="143"/>
      <c r="H4" s="143"/>
      <c r="I4" s="143"/>
      <c r="J4" s="143"/>
      <c r="K4" s="146" t="str">
        <f>Paramètres!F3</f>
        <v>A9</v>
      </c>
      <c r="L4" s="143"/>
      <c r="M4" s="2" t="s">
        <v>3</v>
      </c>
      <c r="N4" s="146" t="s">
        <v>2</v>
      </c>
      <c r="O4" s="143"/>
      <c r="P4" s="143"/>
      <c r="Q4" s="143"/>
      <c r="R4" s="143"/>
      <c r="S4" s="143"/>
      <c r="T4" s="146" t="str">
        <f>Paramètres!F4</f>
        <v>A10</v>
      </c>
      <c r="U4" s="143"/>
      <c r="V4" s="2"/>
      <c r="W4" s="2"/>
      <c r="X4" s="2"/>
      <c r="Y4" s="2"/>
      <c r="Z4" s="2"/>
      <c r="AA4" s="2"/>
      <c r="AB4" s="2"/>
      <c r="AC4" s="2"/>
    </row>
    <row r="5" spans="1:29" ht="20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9.5" customHeight="1" x14ac:dyDescent="0.35">
      <c r="A6" s="151" t="s">
        <v>4</v>
      </c>
      <c r="B6" s="147" t="s">
        <v>5</v>
      </c>
      <c r="C6" s="136"/>
      <c r="D6" s="148"/>
      <c r="E6" s="135" t="s">
        <v>6</v>
      </c>
      <c r="F6" s="136"/>
      <c r="G6" s="137"/>
      <c r="H6" s="138" t="s">
        <v>7</v>
      </c>
      <c r="I6" s="139"/>
      <c r="J6" s="140"/>
      <c r="K6" s="138" t="s">
        <v>8</v>
      </c>
      <c r="L6" s="139"/>
      <c r="M6" s="140"/>
      <c r="N6" s="138" t="s">
        <v>9</v>
      </c>
      <c r="O6" s="139"/>
      <c r="P6" s="140"/>
      <c r="Q6" s="141" t="s">
        <v>10</v>
      </c>
      <c r="R6" s="139"/>
      <c r="S6" s="140"/>
      <c r="T6" s="138" t="s">
        <v>11</v>
      </c>
      <c r="U6" s="139"/>
      <c r="V6" s="140"/>
      <c r="W6" s="147" t="s">
        <v>12</v>
      </c>
      <c r="X6" s="136"/>
      <c r="Y6" s="136"/>
      <c r="Z6" s="148"/>
      <c r="AA6" s="149" t="s">
        <v>13</v>
      </c>
      <c r="AB6" s="4"/>
      <c r="AC6" s="4"/>
    </row>
    <row r="7" spans="1:29" ht="19.5" customHeight="1" x14ac:dyDescent="0.35">
      <c r="A7" s="152"/>
      <c r="B7" s="5" t="s">
        <v>14</v>
      </c>
      <c r="C7" s="6" t="s">
        <v>15</v>
      </c>
      <c r="D7" s="7" t="s">
        <v>16</v>
      </c>
      <c r="E7" s="5" t="s">
        <v>14</v>
      </c>
      <c r="F7" s="6" t="s">
        <v>15</v>
      </c>
      <c r="G7" s="7" t="s">
        <v>16</v>
      </c>
      <c r="H7" s="5" t="s">
        <v>14</v>
      </c>
      <c r="I7" s="6" t="s">
        <v>15</v>
      </c>
      <c r="J7" s="7" t="s">
        <v>16</v>
      </c>
      <c r="K7" s="5" t="s">
        <v>14</v>
      </c>
      <c r="L7" s="6" t="s">
        <v>15</v>
      </c>
      <c r="M7" s="7" t="s">
        <v>16</v>
      </c>
      <c r="N7" s="5" t="s">
        <v>14</v>
      </c>
      <c r="O7" s="6" t="s">
        <v>15</v>
      </c>
      <c r="P7" s="7" t="s">
        <v>16</v>
      </c>
      <c r="Q7" s="5" t="s">
        <v>14</v>
      </c>
      <c r="R7" s="6" t="s">
        <v>15</v>
      </c>
      <c r="S7" s="7" t="s">
        <v>16</v>
      </c>
      <c r="T7" s="5" t="s">
        <v>14</v>
      </c>
      <c r="U7" s="6" t="s">
        <v>15</v>
      </c>
      <c r="V7" s="7" t="s">
        <v>16</v>
      </c>
      <c r="W7" s="6" t="s">
        <v>15</v>
      </c>
      <c r="X7" s="7" t="s">
        <v>16</v>
      </c>
      <c r="Y7" s="6" t="s">
        <v>14</v>
      </c>
      <c r="Z7" s="7" t="s">
        <v>17</v>
      </c>
      <c r="AA7" s="150"/>
      <c r="AB7" s="4"/>
      <c r="AC7" s="4"/>
    </row>
    <row r="8" spans="1:29" ht="19.5" customHeight="1" x14ac:dyDescent="0.35">
      <c r="A8" s="8" t="str">
        <f>Paramètres!F6</f>
        <v>Dom Sortais Beaupréau 1</v>
      </c>
      <c r="B8" s="9">
        <f>IF(C8&lt;&gt;"",IF((C8-D8)&gt;0,Paramètres!$B$17,IF((C8-D8)&lt;0,Paramètres!$B$19,IF((C8-D8)=0,Paramètres!$B$18))),"")</f>
        <v>1</v>
      </c>
      <c r="C8" s="10">
        <f t="shared" ref="C8:D8" si="0">T20</f>
        <v>0</v>
      </c>
      <c r="D8" s="11">
        <f t="shared" si="0"/>
        <v>0</v>
      </c>
      <c r="E8" s="9">
        <f>IF(F8&lt;&gt;"",IF((F8-G8)&gt;0,Paramètres!$B$17,IF((F8-G8)&lt;0,Paramètres!$B$19,IF((F8-G8)=0,Paramètres!$B$18))),"")</f>
        <v>1</v>
      </c>
      <c r="F8" s="10">
        <f>U41</f>
        <v>0</v>
      </c>
      <c r="G8" s="11">
        <f>T41</f>
        <v>0</v>
      </c>
      <c r="H8" s="9">
        <f>IF(I8&lt;&gt;"",IF((I8-J8)&gt;0,Paramètres!$B$17,IF((I8-J8)&lt;0,Paramètres!$B$19,IF((I8-J8)=0,Paramètres!$B$18))),"")</f>
        <v>1</v>
      </c>
      <c r="I8" s="10">
        <f t="shared" ref="I8:J8" si="1">T27</f>
        <v>0</v>
      </c>
      <c r="J8" s="11">
        <f t="shared" si="1"/>
        <v>0</v>
      </c>
      <c r="K8" s="9">
        <f>IF(L8&lt;&gt;"",IF((L8-M8)&gt;0,Paramètres!$B$17,IF((L8-M8)&lt;0,Paramètres!$B$19,IF((L8-M8)=0,Paramètres!$B$18))),"")</f>
        <v>1</v>
      </c>
      <c r="L8" s="10">
        <f t="shared" ref="L8:M8" si="2">T29</f>
        <v>0</v>
      </c>
      <c r="M8" s="11">
        <f t="shared" si="2"/>
        <v>0</v>
      </c>
      <c r="N8" s="9">
        <f>IF(O8&lt;&gt;"",IF((O8-P8)&gt;0,Paramètres!$B$17,IF((O8-P8)&lt;0,Paramètres!$B$19,IF((O8-P8)=0,Paramètres!$B$18))),"")</f>
        <v>1</v>
      </c>
      <c r="O8" s="10">
        <f t="shared" ref="O8:P8" si="3">T31</f>
        <v>0</v>
      </c>
      <c r="P8" s="11">
        <f t="shared" si="3"/>
        <v>0</v>
      </c>
      <c r="Q8" s="9">
        <f>IF(R8&lt;&gt;"",IF((R8-S8)&gt;0,Paramètres!$B$17,IF((R8-S8)&lt;0,Paramètres!$B$19,IF((R8-S8)=0,Paramètres!$B$18))),"")</f>
        <v>1</v>
      </c>
      <c r="R8" s="10">
        <f>U33</f>
        <v>0</v>
      </c>
      <c r="S8" s="11">
        <f>T33</f>
        <v>0</v>
      </c>
      <c r="T8" s="9">
        <f>IF(U8&lt;&gt;"",IF((U8-V8)&gt;0,Paramètres!$B$17,IF((U8-V8)&lt;0,Paramètres!$B$19,IF((U8-V8)=0,Paramètres!$B$18))),"")</f>
        <v>1</v>
      </c>
      <c r="U8" s="10">
        <f t="shared" ref="U8:V8" si="4">T37</f>
        <v>0</v>
      </c>
      <c r="V8" s="11">
        <f t="shared" si="4"/>
        <v>0</v>
      </c>
      <c r="W8" s="12">
        <f t="shared" ref="W8:X8" si="5">C8+F8+I8+L8+O8+R8+U8</f>
        <v>0</v>
      </c>
      <c r="X8" s="11">
        <f t="shared" si="5"/>
        <v>0</v>
      </c>
      <c r="Y8" s="13">
        <f t="shared" ref="Y8:Y17" si="6">B8+E8+H8+K8+N8+Q8+T8</f>
        <v>7</v>
      </c>
      <c r="Z8" s="14">
        <f t="shared" ref="Z8:Z17" si="7">IFERROR(W8-X8,"")</f>
        <v>0</v>
      </c>
      <c r="AA8" s="15">
        <f t="shared" ref="AA8:AA17" si="8">COUNTIFS($Y$8:$Y$17,"&gt;"&amp;$Y8)+COUNTIFS($Y$8:$Y$17,Y8,$Z$8:$Z$17,"&gt;"&amp;$Z8)+COUNTIFS($Y$8:$Y$17,Y8,$Z$8:$Z$17,Z8,$W$8:$W$17,"&gt;"&amp;$W8)+1</f>
        <v>2</v>
      </c>
      <c r="AB8" s="4"/>
      <c r="AC8" s="4"/>
    </row>
    <row r="9" spans="1:29" ht="19.5" customHeight="1" x14ac:dyDescent="0.35">
      <c r="A9" s="16" t="str">
        <f>Paramètres!F7</f>
        <v>St Jo Longué 1</v>
      </c>
      <c r="B9" s="17">
        <f>IF(C9&lt;&gt;"",IF((C9-D9)&gt;0,Paramètres!$B$17,IF((C9-D9)&lt;0,Paramètres!$B$19,IF((C9-D9)=0,Paramètres!$B$18))),"")</f>
        <v>1</v>
      </c>
      <c r="C9" s="18">
        <f t="shared" ref="C9:D9" si="9">T39</f>
        <v>0</v>
      </c>
      <c r="D9" s="19">
        <f t="shared" si="9"/>
        <v>0</v>
      </c>
      <c r="E9" s="17">
        <f>IF(F9&lt;&gt;"",IF((F9-G9)&gt;0,Paramètres!$B$17,IF((F9-G9)&lt;0,Paramètres!$B$19,IF((F9-G9)=0,Paramètres!$B$18))),"")</f>
        <v>1</v>
      </c>
      <c r="F9" s="18">
        <f>U43</f>
        <v>0</v>
      </c>
      <c r="G9" s="19">
        <f>T43</f>
        <v>0</v>
      </c>
      <c r="H9" s="17">
        <f>IF(I9&lt;&gt;"",IF((I9-J9)&gt;0,Paramètres!$B$17,IF((I9-J9)&lt;0,Paramètres!$B$19,IF((I9-J9)=0,Paramètres!$B$18))),"")</f>
        <v>1</v>
      </c>
      <c r="I9" s="18">
        <f t="shared" ref="I9:J9" si="10">T45</f>
        <v>0</v>
      </c>
      <c r="J9" s="19">
        <f t="shared" si="10"/>
        <v>0</v>
      </c>
      <c r="K9" s="17">
        <f>IF(L9&lt;&gt;"",IF((L9-M9)&gt;0,Paramètres!$B$17,IF((L9-M9)&lt;0,Paramètres!$B$19,IF((L9-M9)=0,Paramètres!$B$18))),"")</f>
        <v>1</v>
      </c>
      <c r="L9" s="18">
        <f t="shared" ref="L9:M9" si="11">T45</f>
        <v>0</v>
      </c>
      <c r="M9" s="19">
        <f t="shared" si="11"/>
        <v>0</v>
      </c>
      <c r="N9" s="17">
        <f>IF(O9&lt;&gt;"",IF((O9-P9)&gt;0,Paramètres!$B$17,IF((O9-P9)&lt;0,Paramètres!$B$19,IF((O9-P9)=0,Paramètres!$B$18))),"")</f>
        <v>1</v>
      </c>
      <c r="O9" s="18">
        <f t="shared" ref="O9:P9" si="12">T47</f>
        <v>0</v>
      </c>
      <c r="P9" s="19">
        <f t="shared" si="12"/>
        <v>0</v>
      </c>
      <c r="Q9" s="17">
        <f>IF(R9&lt;&gt;"",IF((R9-S9)&gt;0,Paramètres!$B$17,IF((R9-S9)&lt;0,Paramètres!$B$19,IF((R9-S9)=0,Paramètres!$B$18))),"")</f>
        <v>1</v>
      </c>
      <c r="R9" s="18">
        <f>U31</f>
        <v>0</v>
      </c>
      <c r="S9" s="19">
        <f>T31</f>
        <v>0</v>
      </c>
      <c r="T9" s="17">
        <f>IF(U9&lt;&gt;"",IF((U9-V9)&gt;0,Paramètres!$B$17,IF((U9-V9)&lt;0,Paramètres!$B$19,IF((U9-V9)=0,Paramètres!$B$18))),"")</f>
        <v>1</v>
      </c>
      <c r="U9" s="18">
        <f t="shared" ref="U9:V9" si="13">T35</f>
        <v>0</v>
      </c>
      <c r="V9" s="19">
        <f t="shared" si="13"/>
        <v>0</v>
      </c>
      <c r="W9" s="20">
        <f t="shared" ref="W9:X9" si="14">C9+F9+I9+L9+O9+R9+U9</f>
        <v>0</v>
      </c>
      <c r="X9" s="19">
        <f t="shared" si="14"/>
        <v>0</v>
      </c>
      <c r="Y9" s="21">
        <f t="shared" si="6"/>
        <v>7</v>
      </c>
      <c r="Z9" s="22">
        <f t="shared" si="7"/>
        <v>0</v>
      </c>
      <c r="AA9" s="23">
        <f t="shared" si="8"/>
        <v>2</v>
      </c>
      <c r="AB9" s="4"/>
      <c r="AC9" s="4"/>
    </row>
    <row r="10" spans="1:29" ht="19.5" customHeight="1" x14ac:dyDescent="0.35">
      <c r="A10" s="16" t="str">
        <f>Paramètres!F8</f>
        <v>St Jo Chemillé 2</v>
      </c>
      <c r="B10" s="17">
        <f>IF(C10&lt;&gt;"",IF((C10-D10)&gt;0,Paramètres!$B$17,IF((C10-D10)&lt;0,Paramètres!$B$19,IF((C10-D10)=0,Paramètres!$B$18))),"")</f>
        <v>1</v>
      </c>
      <c r="C10" s="18">
        <f>U39</f>
        <v>0</v>
      </c>
      <c r="D10" s="19">
        <f>T39</f>
        <v>0</v>
      </c>
      <c r="E10" s="17">
        <f>IF(F10&lt;&gt;"",IF((F10-G10)&gt;0,Paramètres!$B$17,IF((F10-G10)&lt;0,Paramètres!$B$19,IF((F10-G10)=0,Paramètres!$B$18))),"")</f>
        <v>1</v>
      </c>
      <c r="F10" s="18">
        <f t="shared" ref="F10:G10" si="15">T41</f>
        <v>0</v>
      </c>
      <c r="G10" s="19">
        <f t="shared" si="15"/>
        <v>0</v>
      </c>
      <c r="H10" s="17">
        <f>IF(I10&lt;&gt;"",IF((I10-J10)&gt;0,Paramètres!$B$17,IF((I10-J10)&lt;0,Paramètres!$B$19,IF((I10-J10)=0,Paramètres!$B$18))),"")</f>
        <v>1</v>
      </c>
      <c r="I10" s="18">
        <f>U25</f>
        <v>0</v>
      </c>
      <c r="J10" s="19">
        <f>T25</f>
        <v>0</v>
      </c>
      <c r="K10" s="17">
        <f>IF(L10&lt;&gt;"",IF((L10-M10)&gt;0,Paramètres!$B$17,IF((L10-M10)&lt;0,Paramètres!$B$19,IF((L10-M10)=0,Paramètres!$B$18))),"")</f>
        <v>1</v>
      </c>
      <c r="L10" s="18">
        <f t="shared" ref="L10:M10" si="16">T46</f>
        <v>0</v>
      </c>
      <c r="M10" s="19">
        <f t="shared" si="16"/>
        <v>0</v>
      </c>
      <c r="N10" s="17">
        <f>IF(O10&lt;&gt;"",IF((O10-P10)&gt;0,Paramètres!$B$17,IF((O10-P10)&lt;0,Paramètres!$B$19,IF((O10-P10)=0,Paramètres!$B$18))),"")</f>
        <v>1</v>
      </c>
      <c r="O10" s="18">
        <f t="shared" ref="O10:P10" si="17">T46</f>
        <v>0</v>
      </c>
      <c r="P10" s="19">
        <f t="shared" si="17"/>
        <v>0</v>
      </c>
      <c r="Q10" s="17">
        <f>IF(R10&lt;&gt;"",IF((R10-S10)&gt;0,Paramètres!$B$17,IF((R10-S10)&lt;0,Paramètres!$B$19,IF((R10-S10)=0,Paramètres!$B$18))),"")</f>
        <v>1</v>
      </c>
      <c r="R10" s="18">
        <f t="shared" ref="R10:S10" si="18">T51</f>
        <v>0</v>
      </c>
      <c r="S10" s="19">
        <f t="shared" si="18"/>
        <v>0</v>
      </c>
      <c r="T10" s="17">
        <f>IF(U10&lt;&gt;"",IF((U10-V10)&gt;0,Paramètres!$B$17,IF((U10-V10)&lt;0,Paramètres!$B$19,IF((U10-V10)=0,Paramètres!$B$18))),"")</f>
        <v>1</v>
      </c>
      <c r="U10" s="18">
        <f>U55</f>
        <v>0</v>
      </c>
      <c r="V10" s="19">
        <f>T55</f>
        <v>0</v>
      </c>
      <c r="W10" s="20">
        <f t="shared" ref="W10:X10" si="19">C10+F10+I10+L10+O10+R10+U10</f>
        <v>0</v>
      </c>
      <c r="X10" s="19">
        <f t="shared" si="19"/>
        <v>0</v>
      </c>
      <c r="Y10" s="21">
        <f t="shared" si="6"/>
        <v>7</v>
      </c>
      <c r="Z10" s="22">
        <f t="shared" si="7"/>
        <v>0</v>
      </c>
      <c r="AA10" s="23">
        <f t="shared" si="8"/>
        <v>2</v>
      </c>
      <c r="AB10" s="4"/>
      <c r="AC10" s="4"/>
    </row>
    <row r="11" spans="1:29" ht="19.5" customHeight="1" x14ac:dyDescent="0.35">
      <c r="A11" s="16" t="str">
        <f>Paramètres!F9</f>
        <v>JA St Sylvain 2</v>
      </c>
      <c r="B11" s="17">
        <f>IF(C11&lt;&gt;"",IF((C11-D11)&gt;0,Paramètres!$B$17,IF((C11-D11)&lt;0,Paramètres!$B$19,IF((C11-D11)=0,Paramètres!$B$18))),"")</f>
        <v>1</v>
      </c>
      <c r="C11" s="18">
        <f t="shared" ref="C11:D11" si="20">T21</f>
        <v>0</v>
      </c>
      <c r="D11" s="19">
        <f t="shared" si="20"/>
        <v>0</v>
      </c>
      <c r="E11" s="17">
        <f>IF(F11&lt;&gt;"",IF((F11-G11)&gt;0,Paramètres!$B$17,IF((F11-G11)&lt;0,Paramètres!$B$19,IF((F11-G11)=0,Paramètres!$B$18))),"")</f>
        <v>1</v>
      </c>
      <c r="F11" s="18">
        <f>U42</f>
        <v>0</v>
      </c>
      <c r="G11" s="19">
        <f>T42</f>
        <v>0</v>
      </c>
      <c r="H11" s="17">
        <f>IF(I11&lt;&gt;"",IF((I11-J11)&gt;0,Paramètres!$B$17,IF((I11-J11)&lt;0,Paramètres!$B$19,IF((I11-J11)=0,Paramètres!$B$18))),"")</f>
        <v>1</v>
      </c>
      <c r="I11" s="18">
        <f t="shared" ref="I11:J11" si="21">T25</f>
        <v>0</v>
      </c>
      <c r="J11" s="19">
        <f t="shared" si="21"/>
        <v>0</v>
      </c>
      <c r="K11" s="17">
        <f>IF(L11&lt;&gt;"",IF((L11-M11)&gt;0,Paramètres!$B$17,IF((L11-M11)&lt;0,Paramètres!$B$19,IF((L11-M11)=0,Paramètres!$B$18))),"")</f>
        <v>1</v>
      </c>
      <c r="L11" s="18">
        <f t="shared" ref="L11:M11" si="22">T28</f>
        <v>0</v>
      </c>
      <c r="M11" s="19">
        <f t="shared" si="22"/>
        <v>0</v>
      </c>
      <c r="N11" s="17">
        <f>IF(O11&lt;&gt;"",IF((O11-P11)&gt;0,Paramètres!$B$17,IF((O11-P11)&lt;0,Paramètres!$B$19,IF((O11-P11)=0,Paramètres!$B$18))),"")</f>
        <v>1</v>
      </c>
      <c r="O11" s="18">
        <f t="shared" ref="O11:P11" si="23">T49</f>
        <v>0</v>
      </c>
      <c r="P11" s="19">
        <f t="shared" si="23"/>
        <v>0</v>
      </c>
      <c r="Q11" s="17">
        <f>IF(R11&lt;&gt;"",IF((R11-S11)&gt;0,Paramètres!$B$17,IF((R11-S11)&lt;0,Paramètres!$B$19,IF((R11-S11)=0,Paramètres!$B$18))),"")</f>
        <v>1</v>
      </c>
      <c r="R11" s="18">
        <f t="shared" ref="R11:S11" si="24">T33</f>
        <v>0</v>
      </c>
      <c r="S11" s="19">
        <f t="shared" si="24"/>
        <v>0</v>
      </c>
      <c r="T11" s="17">
        <f>IF(U11&lt;&gt;"",IF((U11-V11)&gt;0,Paramètres!$B$17,IF((U11-V11)&lt;0,Paramètres!$B$19,IF((U11-V11)=0,Paramètres!$B$18))),"")</f>
        <v>1</v>
      </c>
      <c r="U11" s="18">
        <f>U35</f>
        <v>0</v>
      </c>
      <c r="V11" s="19">
        <f>T35</f>
        <v>0</v>
      </c>
      <c r="W11" s="20">
        <f t="shared" ref="W11:X11" si="25">C11+F11+I11+L11+O11+R11+U11</f>
        <v>0</v>
      </c>
      <c r="X11" s="19">
        <f t="shared" si="25"/>
        <v>0</v>
      </c>
      <c r="Y11" s="21">
        <f t="shared" si="6"/>
        <v>7</v>
      </c>
      <c r="Z11" s="22">
        <f t="shared" si="7"/>
        <v>0</v>
      </c>
      <c r="AA11" s="23">
        <f t="shared" si="8"/>
        <v>2</v>
      </c>
      <c r="AB11" s="4" t="s">
        <v>18</v>
      </c>
      <c r="AC11" s="4"/>
    </row>
    <row r="12" spans="1:29" ht="19.5" customHeight="1" x14ac:dyDescent="0.35">
      <c r="A12" s="16" t="str">
        <f>Paramètres!F10</f>
        <v>JB St Macaire 3</v>
      </c>
      <c r="B12" s="17">
        <f>IF(C12&lt;&gt;"",IF((C12-D12)&gt;0,Paramètres!$B$17,IF((C12-D12)&lt;0,Paramètres!$B$19,IF((C12-D12)=0,Paramètres!$B$18))),"")</f>
        <v>1</v>
      </c>
      <c r="C12" s="18">
        <f t="shared" ref="C12:D12" si="26">T40</f>
        <v>0</v>
      </c>
      <c r="D12" s="19">
        <f t="shared" si="26"/>
        <v>0</v>
      </c>
      <c r="E12" s="17">
        <f>IF(F12&lt;&gt;"",IF((F12-G12)&gt;0,Paramètres!$B$17,IF((F12-G12)&lt;0,Paramètres!$B$19,IF((F12-G12)=0,Paramètres!$B$18))),"")</f>
        <v>1</v>
      </c>
      <c r="F12" s="18">
        <f t="shared" ref="F12:G12" si="27">T23</f>
        <v>0</v>
      </c>
      <c r="G12" s="19">
        <f t="shared" si="27"/>
        <v>0</v>
      </c>
      <c r="H12" s="17">
        <f>IF(I12&lt;&gt;"",IF((I12-J12)&gt;0,Paramètres!$B$17,IF((I12-J12)&lt;0,Paramètres!$B$19,IF((I12-J12)=0,Paramètres!$B$18))),"")</f>
        <v>1</v>
      </c>
      <c r="I12" s="18">
        <f>U26</f>
        <v>0</v>
      </c>
      <c r="J12" s="19">
        <f>T26</f>
        <v>0</v>
      </c>
      <c r="K12" s="17">
        <f>IF(L12&lt;&gt;"",IF((L12-M12)&gt;0,Paramètres!$B$17,IF((L12-M12)&lt;0,Paramètres!$B$19,IF((L12-M12)=0,Paramètres!$B$18))),"")</f>
        <v>1</v>
      </c>
      <c r="L12" s="18">
        <f>U29</f>
        <v>0</v>
      </c>
      <c r="M12" s="19">
        <f>T29</f>
        <v>0</v>
      </c>
      <c r="N12" s="17">
        <f>IF(O12&lt;&gt;"",IF((O12-P12)&gt;0,Paramètres!$B$17,IF((O12-P12)&lt;0,Paramètres!$B$19,IF((O12-P12)=0,Paramètres!$B$18))),"")</f>
        <v>1</v>
      </c>
      <c r="O12" s="18">
        <f>U50</f>
        <v>0</v>
      </c>
      <c r="P12" s="19">
        <f>T50</f>
        <v>0</v>
      </c>
      <c r="Q12" s="17">
        <f>IF(R12&lt;&gt;"",IF((R12-S12)&gt;0,Paramètres!$B$17,IF((R12-S12)&lt;0,Paramètres!$B$19,IF((R12-S12)=0,Paramètres!$B$18))),"")</f>
        <v>1</v>
      </c>
      <c r="R12" s="18">
        <f>U34</f>
        <v>0</v>
      </c>
      <c r="S12" s="19">
        <f>T34</f>
        <v>0</v>
      </c>
      <c r="T12" s="17">
        <f>IF(U12&lt;&gt;"",IF((U12-V12)&gt;0,Paramètres!$B$17,IF((U12-V12)&lt;0,Paramètres!$B$19,IF((U12-V12)=0,Paramètres!$B$18))),"")</f>
        <v>1</v>
      </c>
      <c r="U12" s="18">
        <f t="shared" ref="U12:V12" si="28">T55</f>
        <v>0</v>
      </c>
      <c r="V12" s="19">
        <f t="shared" si="28"/>
        <v>0</v>
      </c>
      <c r="W12" s="20">
        <f t="shared" ref="W12:X12" si="29">C12+F12+I12+L12+O12+R12+U12</f>
        <v>0</v>
      </c>
      <c r="X12" s="19">
        <f t="shared" si="29"/>
        <v>0</v>
      </c>
      <c r="Y12" s="21">
        <f t="shared" si="6"/>
        <v>7</v>
      </c>
      <c r="Z12" s="22">
        <f t="shared" si="7"/>
        <v>0</v>
      </c>
      <c r="AA12" s="23">
        <f t="shared" si="8"/>
        <v>2</v>
      </c>
      <c r="AB12" s="4"/>
      <c r="AC12" s="4"/>
    </row>
    <row r="13" spans="1:29" ht="19.5" customHeight="1" x14ac:dyDescent="0.35">
      <c r="A13" s="16" t="str">
        <f>Paramètres!F11</f>
        <v>Angers J Vilar 1</v>
      </c>
      <c r="B13" s="17">
        <f>IF(C13&lt;&gt;"",IF((C13-D13)&gt;0,Paramètres!$B$17,IF((C13-D13)&lt;0,Paramètres!$B$19,IF((C13-D13)=0,Paramètres!$B$18))),"")</f>
        <v>1</v>
      </c>
      <c r="C13" s="18">
        <f>U40</f>
        <v>0</v>
      </c>
      <c r="D13" s="19">
        <f>T40</f>
        <v>0</v>
      </c>
      <c r="E13" s="17">
        <f>IF(F13&lt;&gt;"",IF((F13-G13)&gt;0,Paramètres!$B$17,IF((F13-G13)&lt;0,Paramètres!$B$19,IF((F13-G13)=0,Paramètres!$B$18))),"")</f>
        <v>1</v>
      </c>
      <c r="F13" s="18">
        <f t="shared" ref="F13:G13" si="30">T24</f>
        <v>0</v>
      </c>
      <c r="G13" s="19">
        <f t="shared" si="30"/>
        <v>0</v>
      </c>
      <c r="H13" s="17">
        <f>IF(I13&lt;&gt;"",IF((I13-J13)&gt;0,Paramètres!$B$17,IF((I13-J13)&lt;0,Paramètres!$B$19,IF((I13-J13)=0,Paramètres!$B$18))),"")</f>
        <v>1</v>
      </c>
      <c r="I13" s="18">
        <f>U45</f>
        <v>0</v>
      </c>
      <c r="J13" s="19">
        <f>T45</f>
        <v>0</v>
      </c>
      <c r="K13" s="17">
        <f>IF(L13&lt;&gt;"",IF((L13-M13)&gt;0,Paramètres!$B$17,IF((L13-M13)&lt;0,Paramètres!$B$19,IF((L13-M13)=0,Paramètres!$B$18))),"")</f>
        <v>1</v>
      </c>
      <c r="L13" s="18">
        <f>U28</f>
        <v>0</v>
      </c>
      <c r="M13" s="19">
        <f>T28</f>
        <v>0</v>
      </c>
      <c r="N13" s="17">
        <f>IF(O13&lt;&gt;"",IF((O13-P13)&gt;0,Paramètres!$B$17,IF((O13-P13)&lt;0,Paramètres!$B$19,IF((O13-P13)=0,Paramètres!$B$18))),"")</f>
        <v>1</v>
      </c>
      <c r="O13" s="18">
        <f>T30</f>
        <v>0</v>
      </c>
      <c r="P13" s="19">
        <f>T30</f>
        <v>0</v>
      </c>
      <c r="Q13" s="17">
        <f>IF(R13&lt;&gt;"",IF((R13-S13)&gt;0,Paramètres!$B$17,IF((R13-S13)&lt;0,Paramètres!$B$19,IF((R13-S13)=0,Paramètres!$B$18))),"")</f>
        <v>1</v>
      </c>
      <c r="R13" s="18">
        <f>U53</f>
        <v>0</v>
      </c>
      <c r="S13" s="19">
        <f>T53</f>
        <v>0</v>
      </c>
      <c r="T13" s="17">
        <f>IF(U13&lt;&gt;"",IF((U13-V13)&gt;0,Paramètres!$B$17,IF((U13-V13)&lt;0,Paramètres!$B$19,IF((U13-V13)=0,Paramètres!$B$18))),"")</f>
        <v>3</v>
      </c>
      <c r="U13" s="18">
        <f t="shared" ref="U13:V13" si="31">T36</f>
        <v>1</v>
      </c>
      <c r="V13" s="19">
        <f t="shared" si="31"/>
        <v>0</v>
      </c>
      <c r="W13" s="20">
        <f t="shared" ref="W13:X13" si="32">C13+F13+I13+L13+O13+R13+U13</f>
        <v>1</v>
      </c>
      <c r="X13" s="19">
        <f t="shared" si="32"/>
        <v>0</v>
      </c>
      <c r="Y13" s="21">
        <f t="shared" si="6"/>
        <v>9</v>
      </c>
      <c r="Z13" s="22">
        <f t="shared" si="7"/>
        <v>1</v>
      </c>
      <c r="AA13" s="23">
        <f t="shared" si="8"/>
        <v>1</v>
      </c>
      <c r="AB13" s="4"/>
      <c r="AC13" s="4"/>
    </row>
    <row r="14" spans="1:29" ht="19.5" customHeight="1" x14ac:dyDescent="0.35">
      <c r="A14" s="16" t="str">
        <f>Paramètres!F12</f>
        <v>Champtoceaux G Pompidou 1</v>
      </c>
      <c r="B14" s="17">
        <f>IF(C14&lt;&gt;"",IF((C14-D14)&gt;0,Paramètres!$B$17,IF((C14-D14)&lt;0,Paramètres!$B$19,IF((C14-D14)=0,Paramètres!$B$18))),"")</f>
        <v>1</v>
      </c>
      <c r="C14" s="24">
        <f>U21</f>
        <v>0</v>
      </c>
      <c r="D14" s="25">
        <f>T21</f>
        <v>0</v>
      </c>
      <c r="E14" s="17">
        <f>IF(F14&lt;&gt;"",IF((F14-G14)&gt;0,Paramètres!$B$17,IF((F14-G14)&lt;0,Paramètres!$B$19,IF((F14-G14)=0,Paramètres!$B$18))),"")</f>
        <v>1</v>
      </c>
      <c r="F14" s="24">
        <f>U23</f>
        <v>0</v>
      </c>
      <c r="G14" s="25">
        <f>T23</f>
        <v>0</v>
      </c>
      <c r="H14" s="17">
        <f>IF(I14&lt;&gt;"",IF((I14-J14)&gt;0,Paramètres!$B$17,IF((I14-J14)&lt;0,Paramètres!$B$19,IF((I14-J14)=0,Paramètres!$B$18))),"")</f>
        <v>1</v>
      </c>
      <c r="I14" s="24">
        <f>U44</f>
        <v>0</v>
      </c>
      <c r="J14" s="25">
        <f>T44</f>
        <v>0</v>
      </c>
      <c r="K14" s="17">
        <f>IF(L14&lt;&gt;"",IF((L14-M14)&gt;0,Paramètres!$B$17,IF((L14-M14)&lt;0,Paramètres!$B$19,IF((L14-M14)=0,Paramètres!$B$18))),"")</f>
        <v>1</v>
      </c>
      <c r="L14" s="24">
        <f>U46</f>
        <v>0</v>
      </c>
      <c r="M14" s="25">
        <f>T46</f>
        <v>0</v>
      </c>
      <c r="N14" s="17">
        <f>IF(O14&lt;&gt;"",IF((O14-P14)&gt;0,Paramètres!$B$17,IF((O14-P14)&lt;0,Paramètres!$B$19,IF((O14-P14)=0,Paramètres!$B$18))),"")</f>
        <v>1</v>
      </c>
      <c r="O14" s="24">
        <f>U32</f>
        <v>0</v>
      </c>
      <c r="P14" s="25">
        <f>T32</f>
        <v>0</v>
      </c>
      <c r="Q14" s="17">
        <f>IF(R14&lt;&gt;"",IF((R14-S14)&gt;0,Paramètres!$B$17,IF((R14-S14)&lt;0,Paramètres!$B$19,IF((R14-S14)=0,Paramètres!$B$18))),"")</f>
        <v>1</v>
      </c>
      <c r="R14" s="24">
        <f t="shared" ref="R14:S14" si="33">T53</f>
        <v>0</v>
      </c>
      <c r="S14" s="25">
        <f t="shared" si="33"/>
        <v>0</v>
      </c>
      <c r="T14" s="17">
        <f>IF(U14&lt;&gt;"",IF((U14-V14)&gt;0,Paramètres!$B$17,IF((U14-V14)&lt;0,Paramètres!$B$19,IF((U14-V14)=0,Paramètres!$B$18))),"")</f>
        <v>1</v>
      </c>
      <c r="U14" s="24">
        <f>U37</f>
        <v>0</v>
      </c>
      <c r="V14" s="25">
        <f>T37</f>
        <v>0</v>
      </c>
      <c r="W14" s="20">
        <f t="shared" ref="W14:X14" si="34">C14+F14+I14+L14+O14+R14+U14</f>
        <v>0</v>
      </c>
      <c r="X14" s="19">
        <f t="shared" si="34"/>
        <v>0</v>
      </c>
      <c r="Y14" s="26">
        <f t="shared" si="6"/>
        <v>7</v>
      </c>
      <c r="Z14" s="22">
        <f t="shared" si="7"/>
        <v>0</v>
      </c>
      <c r="AA14" s="23">
        <f t="shared" si="8"/>
        <v>2</v>
      </c>
      <c r="AB14" s="4"/>
      <c r="AC14" s="4"/>
    </row>
    <row r="15" spans="1:29" ht="19.5" customHeight="1" x14ac:dyDescent="0.35">
      <c r="A15" s="16" t="str">
        <f>Paramètres!F13</f>
        <v>Baugé Chateaucoin 2</v>
      </c>
      <c r="B15" s="17">
        <f>IF(C15&lt;&gt;"",IF((C15-D15)&gt;0,Paramètres!$B$17,IF((C15-D15)&lt;0,Paramètres!$B$19,IF((C15-D15)=0,Paramètres!$B$18))),"")</f>
        <v>1</v>
      </c>
      <c r="C15" s="18">
        <f>U20</f>
        <v>0</v>
      </c>
      <c r="D15" s="19">
        <f>T20</f>
        <v>0</v>
      </c>
      <c r="E15" s="17">
        <f>IF(F15&lt;&gt;"",IF((F15-G15)&gt;0,Paramètres!$B$17,IF((F15-G15)&lt;0,Paramètres!$B$19,IF((F15-G15)=0,Paramètres!$B$18))),"")</f>
        <v>1</v>
      </c>
      <c r="F15" s="18">
        <f t="shared" ref="F15:G15" si="35">T42</f>
        <v>0</v>
      </c>
      <c r="G15" s="19">
        <f t="shared" si="35"/>
        <v>0</v>
      </c>
      <c r="H15" s="17">
        <f>IF(I15&lt;&gt;"",IF((I15-J15)&gt;0,Paramètres!$B$17,IF((I15-J15)&lt;0,Paramètres!$B$19,IF((I15-J15)=0,Paramètres!$B$18))),"")</f>
        <v>1</v>
      </c>
      <c r="I15" s="18">
        <f t="shared" ref="I15:J15" si="36">T44</f>
        <v>0</v>
      </c>
      <c r="J15" s="19">
        <f t="shared" si="36"/>
        <v>0</v>
      </c>
      <c r="K15" s="17">
        <f>IF(L15&lt;&gt;"",IF((L15-M15)&gt;0,Paramètres!$B$17,IF((L15-M15)&lt;0,Paramètres!$B$19,IF((L15-M15)=0,Paramètres!$B$18))),"")</f>
        <v>1</v>
      </c>
      <c r="L15" s="18">
        <f t="shared" ref="L15:M15" si="37">T48</f>
        <v>0</v>
      </c>
      <c r="M15" s="19">
        <f t="shared" si="37"/>
        <v>0</v>
      </c>
      <c r="N15" s="17">
        <f>IF(O15&lt;&gt;"",IF((O15-P15)&gt;0,Paramètres!$B$17,IF((O15-P15)&lt;0,Paramètres!$B$19,IF((O15-P15)=0,Paramètres!$B$18))),"")</f>
        <v>1</v>
      </c>
      <c r="O15" s="18">
        <f t="shared" ref="O15:P15" si="38">T50</f>
        <v>0</v>
      </c>
      <c r="P15" s="19">
        <f t="shared" si="38"/>
        <v>0</v>
      </c>
      <c r="Q15" s="17">
        <f>IF(R15&lt;&gt;"",IF((R15-S15)&gt;0,Paramètres!$B$17,IF((R15-S15)&lt;0,Paramètres!$B$19,IF((R15-S15)=0,Paramètres!$B$18))),"")</f>
        <v>1</v>
      </c>
      <c r="R15" s="18">
        <f t="shared" ref="R15:S15" si="39">T52</f>
        <v>0</v>
      </c>
      <c r="S15" s="19">
        <f t="shared" si="39"/>
        <v>0</v>
      </c>
      <c r="T15" s="17">
        <f>IF(U15&lt;&gt;"",IF((U15-V15)&gt;0,Paramètres!$B$17,IF((U15-V15)&lt;0,Paramètres!$B$19,IF((U15-V15)=0,Paramètres!$B$18))),"")</f>
        <v>1</v>
      </c>
      <c r="U15" s="18">
        <f>U54</f>
        <v>0</v>
      </c>
      <c r="V15" s="19">
        <f>T54</f>
        <v>0</v>
      </c>
      <c r="W15" s="20">
        <f t="shared" ref="W15:X15" si="40">C15+F15+I15+L15+O15+R15+U15</f>
        <v>0</v>
      </c>
      <c r="X15" s="19">
        <f t="shared" si="40"/>
        <v>0</v>
      </c>
      <c r="Y15" s="21">
        <f t="shared" si="6"/>
        <v>7</v>
      </c>
      <c r="Z15" s="22">
        <f t="shared" si="7"/>
        <v>0</v>
      </c>
      <c r="AA15" s="23">
        <f t="shared" si="8"/>
        <v>2</v>
      </c>
      <c r="AB15" s="4"/>
      <c r="AC15" s="4"/>
    </row>
    <row r="16" spans="1:29" ht="19.5" customHeight="1" x14ac:dyDescent="0.35">
      <c r="A16" s="16" t="str">
        <f>Paramètres!F14</f>
        <v>St Georges JR 3</v>
      </c>
      <c r="B16" s="28">
        <f>IF(C16&lt;&gt;"",IF((C16-D16)&gt;0,Paramètres!$B$17,IF((C16-D16)&lt;0,Paramètres!$B$19,IF((C16-D16)=0,Paramètres!$B$18))),"")</f>
        <v>1</v>
      </c>
      <c r="C16" s="29">
        <f>U22</f>
        <v>0</v>
      </c>
      <c r="D16" s="30">
        <f>T22</f>
        <v>0</v>
      </c>
      <c r="E16" s="28">
        <f>IF(F16&lt;&gt;"",IF((F16-G16)&gt;0,Paramètres!$B$17,IF((F16-G16)&lt;0,Paramètres!$B$19,IF((F16-G16)=0,Paramètres!$B$18))),"")</f>
        <v>1</v>
      </c>
      <c r="F16" s="29">
        <f t="shared" ref="F16:G16" si="41">T43</f>
        <v>0</v>
      </c>
      <c r="G16" s="30">
        <f t="shared" si="41"/>
        <v>0</v>
      </c>
      <c r="H16" s="28">
        <f>IF(I16&lt;&gt;"",IF((I16-J16)&gt;0,Paramètres!$B$17,IF((I16-J16)&lt;0,Paramètres!$B$19,IF((I16-J16)=0,Paramètres!$B$18))),"")</f>
        <v>1</v>
      </c>
      <c r="I16" s="29">
        <f>U27</f>
        <v>0</v>
      </c>
      <c r="J16" s="30">
        <f>T27</f>
        <v>0</v>
      </c>
      <c r="K16" s="28">
        <f>IF(L16&lt;&gt;"",IF((L16-M16)&gt;0,Paramètres!$B$17,IF((L16-M16)&lt;0,Paramètres!$B$19,IF((L16-M16)=0,Paramètres!$B$18))),"")</f>
        <v>1</v>
      </c>
      <c r="L16" s="29">
        <f>U48</f>
        <v>0</v>
      </c>
      <c r="M16" s="30">
        <f>T48</f>
        <v>0</v>
      </c>
      <c r="N16" s="28">
        <f>IF(O16&lt;&gt;"",IF((O16-P16)&gt;0,Paramètres!$B$17,IF((O16-P16)&lt;0,Paramètres!$B$19,IF((O16-P16)=0,Paramètres!$B$18))),"")</f>
        <v>1</v>
      </c>
      <c r="O16" s="29">
        <f t="shared" ref="O16:P16" si="42">T32</f>
        <v>0</v>
      </c>
      <c r="P16" s="30">
        <f t="shared" si="42"/>
        <v>0</v>
      </c>
      <c r="Q16" s="28">
        <f>IF(R16&lt;&gt;"",IF((R16-S16)&gt;0,Paramètres!$B$17,IF((R16-S16)&lt;0,Paramètres!$B$19,IF((R16-S16)=0,Paramètres!$B$18))),"")</f>
        <v>1</v>
      </c>
      <c r="R16" s="29">
        <f t="shared" ref="R16:S16" si="43">T34</f>
        <v>0</v>
      </c>
      <c r="S16" s="30">
        <f t="shared" si="43"/>
        <v>0</v>
      </c>
      <c r="T16" s="28">
        <f>IF(U16&lt;&gt;"",IF((U16-V16)&gt;0,Paramètres!$B$17,IF((U16-V16)&lt;0,Paramètres!$B$19,IF((U16-V16)=0,Paramètres!$B$18))),"")</f>
        <v>0</v>
      </c>
      <c r="U16" s="29">
        <f>U36</f>
        <v>0</v>
      </c>
      <c r="V16" s="30">
        <f>T36</f>
        <v>1</v>
      </c>
      <c r="W16" s="31">
        <f t="shared" ref="W16:X16" si="44">C16+F16+I16+L16+O16+R16+U16</f>
        <v>0</v>
      </c>
      <c r="X16" s="30">
        <f t="shared" si="44"/>
        <v>1</v>
      </c>
      <c r="Y16" s="32">
        <f t="shared" si="6"/>
        <v>6</v>
      </c>
      <c r="Z16" s="33">
        <f t="shared" si="7"/>
        <v>-1</v>
      </c>
      <c r="AA16" s="23">
        <f t="shared" si="8"/>
        <v>10</v>
      </c>
      <c r="AB16" s="4"/>
      <c r="AC16" s="4"/>
    </row>
    <row r="17" spans="1:29" ht="19.5" customHeight="1" x14ac:dyDescent="0.35">
      <c r="A17" s="34">
        <f>Paramètres!F15</f>
        <v>0</v>
      </c>
      <c r="B17" s="35">
        <f>IF(C17&lt;&gt;"",IF((C17-D17)&gt;0,Paramètres!$B$17,IF((C17-D17)&lt;0,Paramètres!$B$19,IF((C17-D17)=0,Paramètres!$B$18))),"")</f>
        <v>1</v>
      </c>
      <c r="C17" s="36">
        <f t="shared" ref="C17:D17" si="45">T22</f>
        <v>0</v>
      </c>
      <c r="D17" s="37">
        <f t="shared" si="45"/>
        <v>0</v>
      </c>
      <c r="E17" s="35">
        <f>IF(F17&lt;&gt;"",IF((F17-G17)&gt;0,Paramètres!$B$17,IF((F17-G17)&lt;0,Paramètres!$B$19,IF((F17-G17)=0,Paramètres!$B$18))),"")</f>
        <v>1</v>
      </c>
      <c r="F17" s="36">
        <f>U24</f>
        <v>0</v>
      </c>
      <c r="G17" s="37">
        <f>T24</f>
        <v>0</v>
      </c>
      <c r="H17" s="35">
        <f>IF(I17&lt;&gt;"",IF((I17-J17)&gt;0,Paramètres!$B$17,IF((I17-J17)&lt;0,Paramètres!$B$19,IF((I17-J17)=0,Paramètres!$B$18))),"")</f>
        <v>1</v>
      </c>
      <c r="I17" s="36">
        <f t="shared" ref="I17:J17" si="46">T26</f>
        <v>0</v>
      </c>
      <c r="J17" s="37">
        <f t="shared" si="46"/>
        <v>0</v>
      </c>
      <c r="K17" s="35">
        <f>IF(L17&lt;&gt;"",IF((L17-M17)&gt;0,Paramètres!$B$17,IF((L17-M17)&lt;0,Paramètres!$B$19,IF((L17-M17)=0,Paramètres!$B$18))),"")</f>
        <v>1</v>
      </c>
      <c r="L17" s="36">
        <f>U47</f>
        <v>0</v>
      </c>
      <c r="M17" s="37">
        <f>T47</f>
        <v>0</v>
      </c>
      <c r="N17" s="35">
        <f>IF(O17&lt;&gt;"",IF((O17-P17)&gt;0,Paramètres!$B$17,IF((O17-P17)&lt;0,Paramètres!$B$19,IF((O17-P17)=0,Paramètres!$B$18))),"")</f>
        <v>1</v>
      </c>
      <c r="O17" s="36">
        <f>U49</f>
        <v>0</v>
      </c>
      <c r="P17" s="37">
        <f>T49</f>
        <v>0</v>
      </c>
      <c r="Q17" s="35">
        <f>IF(R17&lt;&gt;"",IF((R17-S17)&gt;0,Paramètres!$B$17,IF((R17-S17)&lt;0,Paramètres!$B$19,IF((R17-S17)=0,Paramètres!$B$18))),"")</f>
        <v>1</v>
      </c>
      <c r="R17" s="36">
        <f>U51</f>
        <v>0</v>
      </c>
      <c r="S17" s="37">
        <f>T51</f>
        <v>0</v>
      </c>
      <c r="T17" s="35">
        <f>IF(U17&lt;&gt;"",IF((U17-V17)&gt;0,Paramètres!$B$17,IF((U17-V17)&lt;0,Paramètres!$B$19,IF((U17-V17)=0,Paramètres!$B$18))),"")</f>
        <v>1</v>
      </c>
      <c r="U17" s="36">
        <f t="shared" ref="U17:V17" si="47">T54</f>
        <v>0</v>
      </c>
      <c r="V17" s="37">
        <f t="shared" si="47"/>
        <v>0</v>
      </c>
      <c r="W17" s="38">
        <f t="shared" ref="W17:X17" si="48">C17+F17+I17+L17+O17+R17+U17</f>
        <v>0</v>
      </c>
      <c r="X17" s="37">
        <f t="shared" si="48"/>
        <v>0</v>
      </c>
      <c r="Y17" s="39">
        <f t="shared" si="6"/>
        <v>7</v>
      </c>
      <c r="Z17" s="40">
        <f t="shared" si="7"/>
        <v>0</v>
      </c>
      <c r="AA17" s="41">
        <f t="shared" si="8"/>
        <v>2</v>
      </c>
      <c r="AB17" s="4"/>
      <c r="AC17" s="4"/>
    </row>
    <row r="18" spans="1:29" ht="12.75" customHeight="1" x14ac:dyDescent="0.2">
      <c r="A18" s="42" t="s">
        <v>18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8.75" customHeight="1" x14ac:dyDescent="0.2">
      <c r="A19" s="74" t="str">
        <f>Paramètres!F3</f>
        <v>A9</v>
      </c>
      <c r="B19" s="222" t="s">
        <v>19</v>
      </c>
      <c r="C19" s="124"/>
      <c r="D19" s="124"/>
      <c r="E19" s="124"/>
      <c r="F19" s="124"/>
      <c r="G19" s="124"/>
      <c r="H19" s="124"/>
      <c r="I19" s="124"/>
      <c r="J19" s="125"/>
      <c r="K19" s="126" t="s">
        <v>20</v>
      </c>
      <c r="L19" s="124"/>
      <c r="M19" s="124"/>
      <c r="N19" s="124"/>
      <c r="O19" s="124"/>
      <c r="P19" s="124"/>
      <c r="Q19" s="124"/>
      <c r="R19" s="124"/>
      <c r="S19" s="127"/>
      <c r="T19" s="141" t="s">
        <v>21</v>
      </c>
      <c r="U19" s="172"/>
      <c r="V19" s="1"/>
      <c r="W19" s="1"/>
      <c r="X19" s="1"/>
      <c r="Y19" s="1"/>
      <c r="Z19" s="1"/>
      <c r="AA19" s="1"/>
      <c r="AB19" s="1"/>
      <c r="AC19" s="1"/>
    </row>
    <row r="20" spans="1:29" ht="15" customHeight="1" x14ac:dyDescent="0.2">
      <c r="A20" s="110" t="s">
        <v>22</v>
      </c>
      <c r="B20" s="130" t="str">
        <f>A8</f>
        <v>Dom Sortais Beaupréau 1</v>
      </c>
      <c r="C20" s="131"/>
      <c r="D20" s="131"/>
      <c r="E20" s="131"/>
      <c r="F20" s="131"/>
      <c r="G20" s="131"/>
      <c r="H20" s="131"/>
      <c r="I20" s="131"/>
      <c r="J20" s="223"/>
      <c r="K20" s="224" t="str">
        <f>A15</f>
        <v>Baugé Chateaucoin 2</v>
      </c>
      <c r="L20" s="131"/>
      <c r="M20" s="131"/>
      <c r="N20" s="131"/>
      <c r="O20" s="131"/>
      <c r="P20" s="131"/>
      <c r="Q20" s="131"/>
      <c r="R20" s="131"/>
      <c r="S20" s="134"/>
      <c r="T20" s="45"/>
      <c r="U20" s="76"/>
      <c r="V20" s="1"/>
      <c r="W20" s="1"/>
      <c r="X20" s="1"/>
      <c r="Y20" s="1"/>
      <c r="Z20" s="1"/>
      <c r="AA20" s="1"/>
      <c r="AB20" s="1"/>
      <c r="AC20" s="47" t="s">
        <v>18</v>
      </c>
    </row>
    <row r="21" spans="1:29" ht="15" customHeight="1" x14ac:dyDescent="0.2">
      <c r="A21" s="110" t="s">
        <v>23</v>
      </c>
      <c r="B21" s="118" t="str">
        <f>A11</f>
        <v>JA St Sylvain 2</v>
      </c>
      <c r="C21" s="119"/>
      <c r="D21" s="119"/>
      <c r="E21" s="119"/>
      <c r="F21" s="119"/>
      <c r="G21" s="119"/>
      <c r="H21" s="119"/>
      <c r="I21" s="119"/>
      <c r="J21" s="221"/>
      <c r="K21" s="165" t="str">
        <f>A14</f>
        <v>Champtoceaux G Pompidou 1</v>
      </c>
      <c r="L21" s="119"/>
      <c r="M21" s="119"/>
      <c r="N21" s="119"/>
      <c r="O21" s="119"/>
      <c r="P21" s="119"/>
      <c r="Q21" s="119"/>
      <c r="R21" s="119"/>
      <c r="S21" s="122"/>
      <c r="T21" s="45"/>
      <c r="U21" s="77"/>
      <c r="V21" s="1"/>
      <c r="W21" s="1"/>
      <c r="X21" s="1"/>
      <c r="Y21" s="1"/>
      <c r="Z21" s="1"/>
      <c r="AA21" s="1"/>
      <c r="AB21" s="1"/>
      <c r="AC21" s="47"/>
    </row>
    <row r="22" spans="1:29" ht="15" customHeight="1" x14ac:dyDescent="0.2">
      <c r="A22" s="111" t="s">
        <v>24</v>
      </c>
      <c r="B22" s="118">
        <f>A17</f>
        <v>0</v>
      </c>
      <c r="C22" s="119"/>
      <c r="D22" s="119"/>
      <c r="E22" s="119"/>
      <c r="F22" s="119"/>
      <c r="G22" s="119"/>
      <c r="H22" s="119"/>
      <c r="I22" s="119"/>
      <c r="J22" s="221"/>
      <c r="K22" s="165" t="str">
        <f>A16</f>
        <v>St Georges JR 3</v>
      </c>
      <c r="L22" s="119"/>
      <c r="M22" s="119"/>
      <c r="N22" s="119"/>
      <c r="O22" s="119"/>
      <c r="P22" s="119"/>
      <c r="Q22" s="119"/>
      <c r="R22" s="119"/>
      <c r="S22" s="122"/>
      <c r="T22" s="45"/>
      <c r="U22" s="77"/>
      <c r="V22" s="1"/>
      <c r="W22" s="1"/>
      <c r="X22" s="1"/>
      <c r="Y22" s="1"/>
      <c r="Z22" s="1"/>
      <c r="AA22" s="1"/>
      <c r="AB22" s="1"/>
      <c r="AC22" s="47" t="s">
        <v>18</v>
      </c>
    </row>
    <row r="23" spans="1:29" ht="15" customHeight="1" x14ac:dyDescent="0.2">
      <c r="A23" s="111" t="s">
        <v>25</v>
      </c>
      <c r="B23" s="118" t="str">
        <f t="shared" ref="B23:B24" si="49">A12</f>
        <v>JB St Macaire 3</v>
      </c>
      <c r="C23" s="119"/>
      <c r="D23" s="119"/>
      <c r="E23" s="119"/>
      <c r="F23" s="119"/>
      <c r="G23" s="119"/>
      <c r="H23" s="119"/>
      <c r="I23" s="119"/>
      <c r="J23" s="221"/>
      <c r="K23" s="165" t="str">
        <f>A14</f>
        <v>Champtoceaux G Pompidou 1</v>
      </c>
      <c r="L23" s="119"/>
      <c r="M23" s="119"/>
      <c r="N23" s="119"/>
      <c r="O23" s="119"/>
      <c r="P23" s="119"/>
      <c r="Q23" s="119"/>
      <c r="R23" s="119"/>
      <c r="S23" s="122"/>
      <c r="T23" s="50"/>
      <c r="U23" s="78"/>
      <c r="V23" s="1"/>
      <c r="W23" s="1"/>
      <c r="X23" s="1"/>
      <c r="Y23" s="1"/>
      <c r="Z23" s="1"/>
      <c r="AA23" s="1"/>
      <c r="AB23" s="1"/>
      <c r="AC23" s="47"/>
    </row>
    <row r="24" spans="1:29" ht="15" customHeight="1" x14ac:dyDescent="0.2">
      <c r="A24" s="111" t="s">
        <v>26</v>
      </c>
      <c r="B24" s="118" t="str">
        <f t="shared" si="49"/>
        <v>Angers J Vilar 1</v>
      </c>
      <c r="C24" s="119"/>
      <c r="D24" s="119"/>
      <c r="E24" s="119"/>
      <c r="F24" s="119"/>
      <c r="G24" s="119"/>
      <c r="H24" s="119"/>
      <c r="I24" s="119"/>
      <c r="J24" s="221"/>
      <c r="K24" s="165">
        <f>A17</f>
        <v>0</v>
      </c>
      <c r="L24" s="119"/>
      <c r="M24" s="119"/>
      <c r="N24" s="119"/>
      <c r="O24" s="119"/>
      <c r="P24" s="119"/>
      <c r="Q24" s="119"/>
      <c r="R24" s="119"/>
      <c r="S24" s="122"/>
      <c r="T24" s="50"/>
      <c r="U24" s="78"/>
      <c r="V24" s="1"/>
      <c r="W24" s="1"/>
      <c r="X24" s="1"/>
      <c r="Y24" s="1"/>
      <c r="Z24" s="1"/>
      <c r="AA24" s="1"/>
      <c r="AB24" s="1"/>
      <c r="AC24" s="47"/>
    </row>
    <row r="25" spans="1:29" ht="15" customHeight="1" x14ac:dyDescent="0.2">
      <c r="A25" s="111" t="s">
        <v>27</v>
      </c>
      <c r="B25" s="118" t="str">
        <f>A11</f>
        <v>JA St Sylvain 2</v>
      </c>
      <c r="C25" s="119"/>
      <c r="D25" s="119"/>
      <c r="E25" s="119"/>
      <c r="F25" s="119"/>
      <c r="G25" s="119"/>
      <c r="H25" s="119"/>
      <c r="I25" s="119"/>
      <c r="J25" s="120"/>
      <c r="K25" s="165" t="str">
        <f>A10</f>
        <v>St Jo Chemillé 2</v>
      </c>
      <c r="L25" s="119"/>
      <c r="M25" s="119"/>
      <c r="N25" s="119"/>
      <c r="O25" s="119"/>
      <c r="P25" s="119"/>
      <c r="Q25" s="119"/>
      <c r="R25" s="119"/>
      <c r="S25" s="122"/>
      <c r="T25" s="50"/>
      <c r="U25" s="78"/>
      <c r="V25" s="1"/>
      <c r="W25" s="1"/>
      <c r="X25" s="1"/>
      <c r="Y25" s="1"/>
      <c r="Z25" s="1"/>
      <c r="AA25" s="1"/>
      <c r="AB25" s="1"/>
      <c r="AC25" s="47"/>
    </row>
    <row r="26" spans="1:29" ht="15" customHeight="1" x14ac:dyDescent="0.2">
      <c r="A26" s="111" t="s">
        <v>28</v>
      </c>
      <c r="B26" s="118">
        <f>A17</f>
        <v>0</v>
      </c>
      <c r="C26" s="119"/>
      <c r="D26" s="119"/>
      <c r="E26" s="119"/>
      <c r="F26" s="119"/>
      <c r="G26" s="119"/>
      <c r="H26" s="119"/>
      <c r="I26" s="119"/>
      <c r="J26" s="120"/>
      <c r="K26" s="165" t="str">
        <f>A12</f>
        <v>JB St Macaire 3</v>
      </c>
      <c r="L26" s="119"/>
      <c r="M26" s="119"/>
      <c r="N26" s="119"/>
      <c r="O26" s="119"/>
      <c r="P26" s="119"/>
      <c r="Q26" s="119"/>
      <c r="R26" s="119"/>
      <c r="S26" s="122"/>
      <c r="T26" s="50"/>
      <c r="U26" s="78"/>
      <c r="V26" s="1"/>
      <c r="W26" s="1"/>
      <c r="X26" s="1"/>
      <c r="Y26" s="47"/>
      <c r="Z26" s="1"/>
      <c r="AA26" s="1"/>
      <c r="AB26" s="1"/>
      <c r="AC26" s="47"/>
    </row>
    <row r="27" spans="1:29" ht="15" customHeight="1" x14ac:dyDescent="0.2">
      <c r="A27" s="111" t="s">
        <v>29</v>
      </c>
      <c r="B27" s="118" t="str">
        <f>A8</f>
        <v>Dom Sortais Beaupréau 1</v>
      </c>
      <c r="C27" s="119"/>
      <c r="D27" s="119"/>
      <c r="E27" s="119"/>
      <c r="F27" s="119"/>
      <c r="G27" s="119"/>
      <c r="H27" s="119"/>
      <c r="I27" s="119"/>
      <c r="J27" s="120"/>
      <c r="K27" s="165" t="str">
        <f>A16</f>
        <v>St Georges JR 3</v>
      </c>
      <c r="L27" s="119"/>
      <c r="M27" s="119"/>
      <c r="N27" s="119"/>
      <c r="O27" s="119"/>
      <c r="P27" s="119"/>
      <c r="Q27" s="119"/>
      <c r="R27" s="119"/>
      <c r="S27" s="122"/>
      <c r="T27" s="52"/>
      <c r="U27" s="78"/>
      <c r="V27" s="1"/>
      <c r="W27" s="1"/>
      <c r="X27" s="1"/>
      <c r="Y27" s="47"/>
      <c r="Z27" s="1"/>
      <c r="AA27" s="1"/>
      <c r="AB27" s="1"/>
      <c r="AC27" s="53"/>
    </row>
    <row r="28" spans="1:29" ht="15" customHeight="1" x14ac:dyDescent="0.2">
      <c r="A28" s="111" t="s">
        <v>30</v>
      </c>
      <c r="B28" s="118" t="str">
        <f>A11</f>
        <v>JA St Sylvain 2</v>
      </c>
      <c r="C28" s="119"/>
      <c r="D28" s="119"/>
      <c r="E28" s="119"/>
      <c r="F28" s="119"/>
      <c r="G28" s="119"/>
      <c r="H28" s="119"/>
      <c r="I28" s="119"/>
      <c r="J28" s="120"/>
      <c r="K28" s="165" t="str">
        <f>A13</f>
        <v>Angers J Vilar 1</v>
      </c>
      <c r="L28" s="119"/>
      <c r="M28" s="119"/>
      <c r="N28" s="119"/>
      <c r="O28" s="119"/>
      <c r="P28" s="119"/>
      <c r="Q28" s="119"/>
      <c r="R28" s="119"/>
      <c r="S28" s="122"/>
      <c r="T28" s="52"/>
      <c r="U28" s="78"/>
      <c r="V28" s="1"/>
      <c r="W28" s="1"/>
      <c r="X28" s="1"/>
      <c r="Y28" s="47"/>
      <c r="Z28" s="1"/>
      <c r="AA28" s="1"/>
      <c r="AB28" s="1"/>
      <c r="AC28" s="53"/>
    </row>
    <row r="29" spans="1:29" ht="15" customHeight="1" x14ac:dyDescent="0.2">
      <c r="A29" s="111" t="s">
        <v>31</v>
      </c>
      <c r="B29" s="118" t="str">
        <f>A8</f>
        <v>Dom Sortais Beaupréau 1</v>
      </c>
      <c r="C29" s="119"/>
      <c r="D29" s="119"/>
      <c r="E29" s="119"/>
      <c r="F29" s="119"/>
      <c r="G29" s="119"/>
      <c r="H29" s="119"/>
      <c r="I29" s="119"/>
      <c r="J29" s="221"/>
      <c r="K29" s="165" t="str">
        <f t="shared" ref="K29:K30" si="50">A12</f>
        <v>JB St Macaire 3</v>
      </c>
      <c r="L29" s="119"/>
      <c r="M29" s="119"/>
      <c r="N29" s="119"/>
      <c r="O29" s="119"/>
      <c r="P29" s="119"/>
      <c r="Q29" s="119"/>
      <c r="R29" s="119"/>
      <c r="S29" s="122"/>
      <c r="T29" s="52"/>
      <c r="U29" s="78"/>
      <c r="V29" s="1"/>
      <c r="W29" s="1"/>
      <c r="X29" s="1"/>
      <c r="Y29" s="47"/>
      <c r="Z29" s="1"/>
      <c r="AA29" s="1"/>
      <c r="AB29" s="1"/>
      <c r="AC29" s="1"/>
    </row>
    <row r="30" spans="1:29" ht="15" customHeight="1" x14ac:dyDescent="0.2">
      <c r="A30" s="111" t="s">
        <v>32</v>
      </c>
      <c r="B30" s="118" t="str">
        <f>A10</f>
        <v>St Jo Chemillé 2</v>
      </c>
      <c r="C30" s="119"/>
      <c r="D30" s="119"/>
      <c r="E30" s="119"/>
      <c r="F30" s="119"/>
      <c r="G30" s="119"/>
      <c r="H30" s="119"/>
      <c r="I30" s="119"/>
      <c r="J30" s="221"/>
      <c r="K30" s="165" t="str">
        <f t="shared" si="50"/>
        <v>Angers J Vilar 1</v>
      </c>
      <c r="L30" s="119"/>
      <c r="M30" s="119"/>
      <c r="N30" s="119"/>
      <c r="O30" s="119"/>
      <c r="P30" s="119"/>
      <c r="Q30" s="119"/>
      <c r="R30" s="119"/>
      <c r="S30" s="122"/>
      <c r="T30" s="52"/>
      <c r="U30" s="78"/>
      <c r="V30" s="1"/>
      <c r="W30" s="1"/>
      <c r="X30" s="1"/>
      <c r="Y30" s="47"/>
      <c r="Z30" s="1"/>
      <c r="AA30" s="1"/>
      <c r="AB30" s="1"/>
      <c r="AC30" s="3"/>
    </row>
    <row r="31" spans="1:29" ht="15" customHeight="1" x14ac:dyDescent="0.2">
      <c r="A31" s="111" t="s">
        <v>33</v>
      </c>
      <c r="B31" s="118" t="str">
        <f>A8</f>
        <v>Dom Sortais Beaupréau 1</v>
      </c>
      <c r="C31" s="119"/>
      <c r="D31" s="119"/>
      <c r="E31" s="119"/>
      <c r="F31" s="119"/>
      <c r="G31" s="119"/>
      <c r="H31" s="119"/>
      <c r="I31" s="119"/>
      <c r="J31" s="221"/>
      <c r="K31" s="165" t="str">
        <f>A9</f>
        <v>St Jo Longué 1</v>
      </c>
      <c r="L31" s="119"/>
      <c r="M31" s="119"/>
      <c r="N31" s="119"/>
      <c r="O31" s="119"/>
      <c r="P31" s="119"/>
      <c r="Q31" s="119"/>
      <c r="R31" s="119"/>
      <c r="S31" s="122"/>
      <c r="T31" s="50"/>
      <c r="U31" s="78"/>
      <c r="V31" s="1"/>
      <c r="W31" s="1"/>
      <c r="X31" s="1"/>
      <c r="Y31" s="53"/>
      <c r="Z31" s="1"/>
      <c r="AA31" s="1"/>
      <c r="AB31" s="1"/>
      <c r="AC31" s="3"/>
    </row>
    <row r="32" spans="1:29" ht="15" customHeight="1" x14ac:dyDescent="0.2">
      <c r="A32" s="111" t="s">
        <v>34</v>
      </c>
      <c r="B32" s="118" t="str">
        <f>A16</f>
        <v>St Georges JR 3</v>
      </c>
      <c r="C32" s="119"/>
      <c r="D32" s="119"/>
      <c r="E32" s="119"/>
      <c r="F32" s="119"/>
      <c r="G32" s="119"/>
      <c r="H32" s="119"/>
      <c r="I32" s="119"/>
      <c r="J32" s="221"/>
      <c r="K32" s="165" t="str">
        <f>A14</f>
        <v>Champtoceaux G Pompidou 1</v>
      </c>
      <c r="L32" s="119"/>
      <c r="M32" s="119"/>
      <c r="N32" s="119"/>
      <c r="O32" s="119"/>
      <c r="P32" s="119"/>
      <c r="Q32" s="119"/>
      <c r="R32" s="119"/>
      <c r="S32" s="122"/>
      <c r="T32" s="50"/>
      <c r="U32" s="78"/>
      <c r="V32" s="1"/>
      <c r="W32" s="1"/>
      <c r="X32" s="1"/>
      <c r="Y32" s="1"/>
      <c r="Z32" s="1"/>
      <c r="AA32" s="1"/>
      <c r="AB32" s="1"/>
      <c r="AC32" s="3"/>
    </row>
    <row r="33" spans="1:29" ht="15" customHeight="1" x14ac:dyDescent="0.2">
      <c r="A33" s="111" t="s">
        <v>35</v>
      </c>
      <c r="B33" s="118" t="str">
        <f>A11</f>
        <v>JA St Sylvain 2</v>
      </c>
      <c r="C33" s="119"/>
      <c r="D33" s="119"/>
      <c r="E33" s="119"/>
      <c r="F33" s="119"/>
      <c r="G33" s="119"/>
      <c r="H33" s="119"/>
      <c r="I33" s="119"/>
      <c r="J33" s="221"/>
      <c r="K33" s="165" t="str">
        <f>A8</f>
        <v>Dom Sortais Beaupréau 1</v>
      </c>
      <c r="L33" s="119"/>
      <c r="M33" s="119"/>
      <c r="N33" s="119"/>
      <c r="O33" s="119"/>
      <c r="P33" s="119"/>
      <c r="Q33" s="119"/>
      <c r="R33" s="119"/>
      <c r="S33" s="122"/>
      <c r="T33" s="50"/>
      <c r="U33" s="78"/>
      <c r="V33" s="1"/>
      <c r="W33" s="1"/>
      <c r="X33" s="1"/>
      <c r="Y33" s="1"/>
      <c r="Z33" s="1"/>
      <c r="AA33" s="1"/>
      <c r="AB33" s="1"/>
      <c r="AC33" s="3"/>
    </row>
    <row r="34" spans="1:29" ht="15" customHeight="1" x14ac:dyDescent="0.2">
      <c r="A34" s="111" t="s">
        <v>36</v>
      </c>
      <c r="B34" s="118" t="str">
        <f>A16</f>
        <v>St Georges JR 3</v>
      </c>
      <c r="C34" s="119"/>
      <c r="D34" s="119"/>
      <c r="E34" s="119"/>
      <c r="F34" s="119"/>
      <c r="G34" s="119"/>
      <c r="H34" s="119"/>
      <c r="I34" s="119"/>
      <c r="J34" s="221"/>
      <c r="K34" s="165" t="str">
        <f>A12</f>
        <v>JB St Macaire 3</v>
      </c>
      <c r="L34" s="119"/>
      <c r="M34" s="119"/>
      <c r="N34" s="119"/>
      <c r="O34" s="119"/>
      <c r="P34" s="119"/>
      <c r="Q34" s="119"/>
      <c r="R34" s="119"/>
      <c r="S34" s="122"/>
      <c r="T34" s="50"/>
      <c r="U34" s="78"/>
      <c r="V34" s="1"/>
      <c r="W34" s="1"/>
      <c r="X34" s="1"/>
      <c r="Y34" s="1"/>
      <c r="Z34" s="1"/>
      <c r="AA34" s="1"/>
      <c r="AB34" s="1"/>
      <c r="AC34" s="3"/>
    </row>
    <row r="35" spans="1:29" ht="15" customHeight="1" x14ac:dyDescent="0.2">
      <c r="A35" s="112" t="s">
        <v>37</v>
      </c>
      <c r="B35" s="118" t="str">
        <f>A9</f>
        <v>St Jo Longué 1</v>
      </c>
      <c r="C35" s="119"/>
      <c r="D35" s="119"/>
      <c r="E35" s="119"/>
      <c r="F35" s="119"/>
      <c r="G35" s="119"/>
      <c r="H35" s="119"/>
      <c r="I35" s="119"/>
      <c r="J35" s="221"/>
      <c r="K35" s="165" t="str">
        <f>A11</f>
        <v>JA St Sylvain 2</v>
      </c>
      <c r="L35" s="119"/>
      <c r="M35" s="119"/>
      <c r="N35" s="119"/>
      <c r="O35" s="119"/>
      <c r="P35" s="119"/>
      <c r="Q35" s="119"/>
      <c r="R35" s="119"/>
      <c r="S35" s="122"/>
      <c r="T35" s="55"/>
      <c r="U35" s="80"/>
      <c r="V35" s="1"/>
      <c r="W35" s="1"/>
      <c r="X35" s="1"/>
      <c r="Y35" s="1"/>
      <c r="Z35" s="1"/>
      <c r="AA35" s="1"/>
      <c r="AB35" s="1"/>
      <c r="AC35" s="3"/>
    </row>
    <row r="36" spans="1:29" ht="15" customHeight="1" x14ac:dyDescent="0.2">
      <c r="A36" s="112" t="s">
        <v>38</v>
      </c>
      <c r="B36" s="118" t="str">
        <f>A13</f>
        <v>Angers J Vilar 1</v>
      </c>
      <c r="C36" s="119"/>
      <c r="D36" s="119"/>
      <c r="E36" s="119"/>
      <c r="F36" s="119"/>
      <c r="G36" s="119"/>
      <c r="H36" s="119"/>
      <c r="I36" s="119"/>
      <c r="J36" s="221"/>
      <c r="K36" s="165" t="str">
        <f>A16</f>
        <v>St Georges JR 3</v>
      </c>
      <c r="L36" s="119"/>
      <c r="M36" s="119"/>
      <c r="N36" s="119"/>
      <c r="O36" s="119"/>
      <c r="P36" s="119"/>
      <c r="Q36" s="119"/>
      <c r="R36" s="119"/>
      <c r="S36" s="122"/>
      <c r="T36" s="55">
        <v>1</v>
      </c>
      <c r="U36" s="80"/>
      <c r="V36" s="1"/>
      <c r="W36" s="1"/>
      <c r="X36" s="1"/>
      <c r="Y36" s="1"/>
      <c r="Z36" s="1"/>
      <c r="AA36" s="1"/>
      <c r="AB36" s="1"/>
      <c r="AC36" s="3"/>
    </row>
    <row r="37" spans="1:29" ht="15" customHeight="1" x14ac:dyDescent="0.2">
      <c r="A37" s="113" t="s">
        <v>39</v>
      </c>
      <c r="B37" s="158" t="str">
        <f>A8</f>
        <v>Dom Sortais Beaupréau 1</v>
      </c>
      <c r="C37" s="159"/>
      <c r="D37" s="159"/>
      <c r="E37" s="159"/>
      <c r="F37" s="159"/>
      <c r="G37" s="159"/>
      <c r="H37" s="159"/>
      <c r="I37" s="159"/>
      <c r="J37" s="225"/>
      <c r="K37" s="226" t="str">
        <f>A14</f>
        <v>Champtoceaux G Pompidou 1</v>
      </c>
      <c r="L37" s="159"/>
      <c r="M37" s="159"/>
      <c r="N37" s="159"/>
      <c r="O37" s="159"/>
      <c r="P37" s="159"/>
      <c r="Q37" s="159"/>
      <c r="R37" s="159"/>
      <c r="S37" s="162"/>
      <c r="T37" s="58"/>
      <c r="U37" s="82"/>
      <c r="V37" s="1"/>
      <c r="W37" s="1"/>
      <c r="X37" s="1"/>
      <c r="Y37" s="1"/>
      <c r="Z37" s="1"/>
      <c r="AA37" s="1"/>
      <c r="AB37" s="1"/>
      <c r="AC37" s="3"/>
    </row>
    <row r="38" spans="1:29" ht="15" customHeight="1" x14ac:dyDescent="0.25">
      <c r="A38" s="114" t="str">
        <f>Paramètres!F4</f>
        <v>A10</v>
      </c>
      <c r="B38" s="163" t="s">
        <v>19</v>
      </c>
      <c r="C38" s="159"/>
      <c r="D38" s="159"/>
      <c r="E38" s="159"/>
      <c r="F38" s="159"/>
      <c r="G38" s="159"/>
      <c r="H38" s="159"/>
      <c r="I38" s="159"/>
      <c r="J38" s="225"/>
      <c r="K38" s="227" t="s">
        <v>20</v>
      </c>
      <c r="L38" s="159"/>
      <c r="M38" s="159"/>
      <c r="N38" s="159"/>
      <c r="O38" s="159"/>
      <c r="P38" s="159"/>
      <c r="Q38" s="159"/>
      <c r="R38" s="159"/>
      <c r="S38" s="162"/>
      <c r="T38" s="128" t="s">
        <v>21</v>
      </c>
      <c r="U38" s="180"/>
      <c r="V38" s="1"/>
      <c r="W38" s="1"/>
      <c r="X38" s="1"/>
      <c r="Y38" s="3"/>
      <c r="Z38" s="1"/>
      <c r="AA38" s="1"/>
      <c r="AB38" s="1"/>
      <c r="AC38" s="60"/>
    </row>
    <row r="39" spans="1:29" ht="15" customHeight="1" x14ac:dyDescent="0.2">
      <c r="A39" s="110" t="s">
        <v>22</v>
      </c>
      <c r="B39" s="118" t="str">
        <f>A9</f>
        <v>St Jo Longué 1</v>
      </c>
      <c r="C39" s="119"/>
      <c r="D39" s="119"/>
      <c r="E39" s="119"/>
      <c r="F39" s="119"/>
      <c r="G39" s="119"/>
      <c r="H39" s="119"/>
      <c r="I39" s="119"/>
      <c r="J39" s="221"/>
      <c r="K39" s="165" t="str">
        <f>A10</f>
        <v>St Jo Chemillé 2</v>
      </c>
      <c r="L39" s="119"/>
      <c r="M39" s="119"/>
      <c r="N39" s="119"/>
      <c r="O39" s="119"/>
      <c r="P39" s="119"/>
      <c r="Q39" s="119"/>
      <c r="R39" s="119"/>
      <c r="S39" s="122"/>
      <c r="T39" s="45"/>
      <c r="U39" s="76"/>
      <c r="V39" s="1"/>
      <c r="W39" s="1"/>
      <c r="X39" s="1"/>
      <c r="Y39" s="1"/>
      <c r="Z39" s="1"/>
      <c r="AA39" s="1"/>
      <c r="AB39" s="1"/>
      <c r="AC39" s="3"/>
    </row>
    <row r="40" spans="1:29" ht="15" customHeight="1" x14ac:dyDescent="0.2">
      <c r="A40" s="110" t="s">
        <v>23</v>
      </c>
      <c r="B40" s="118" t="str">
        <f>A12</f>
        <v>JB St Macaire 3</v>
      </c>
      <c r="C40" s="119"/>
      <c r="D40" s="119"/>
      <c r="E40" s="119"/>
      <c r="F40" s="119"/>
      <c r="G40" s="119"/>
      <c r="H40" s="119"/>
      <c r="I40" s="119"/>
      <c r="J40" s="221"/>
      <c r="K40" s="165" t="str">
        <f>A13</f>
        <v>Angers J Vilar 1</v>
      </c>
      <c r="L40" s="119"/>
      <c r="M40" s="119"/>
      <c r="N40" s="119"/>
      <c r="O40" s="119"/>
      <c r="P40" s="119"/>
      <c r="Q40" s="119"/>
      <c r="R40" s="119"/>
      <c r="S40" s="122"/>
      <c r="T40" s="45"/>
      <c r="U40" s="77"/>
      <c r="V40" s="1"/>
      <c r="W40" s="1"/>
      <c r="X40" s="1"/>
      <c r="Y40" s="1"/>
      <c r="Z40" s="1"/>
      <c r="AA40" s="1"/>
      <c r="AB40" s="1"/>
      <c r="AC40" s="3"/>
    </row>
    <row r="41" spans="1:29" ht="15" customHeight="1" x14ac:dyDescent="0.2">
      <c r="A41" s="111" t="s">
        <v>24</v>
      </c>
      <c r="B41" s="118" t="str">
        <f>A10</f>
        <v>St Jo Chemillé 2</v>
      </c>
      <c r="C41" s="119"/>
      <c r="D41" s="119"/>
      <c r="E41" s="119"/>
      <c r="F41" s="119"/>
      <c r="G41" s="119"/>
      <c r="H41" s="119"/>
      <c r="I41" s="119"/>
      <c r="J41" s="221"/>
      <c r="K41" s="165" t="str">
        <f>A8</f>
        <v>Dom Sortais Beaupréau 1</v>
      </c>
      <c r="L41" s="119"/>
      <c r="M41" s="119"/>
      <c r="N41" s="119"/>
      <c r="O41" s="119"/>
      <c r="P41" s="119"/>
      <c r="Q41" s="119"/>
      <c r="R41" s="119"/>
      <c r="S41" s="122"/>
      <c r="T41" s="45"/>
      <c r="U41" s="77"/>
      <c r="V41" s="1"/>
      <c r="W41" s="1"/>
      <c r="X41" s="1"/>
      <c r="Y41" s="3"/>
      <c r="Z41" s="1"/>
      <c r="AA41" s="1"/>
      <c r="AB41" s="1"/>
      <c r="AC41" s="1"/>
    </row>
    <row r="42" spans="1:29" ht="15" customHeight="1" x14ac:dyDescent="0.25">
      <c r="A42" s="111" t="s">
        <v>25</v>
      </c>
      <c r="B42" s="118" t="str">
        <f t="shared" ref="B42:B43" si="51">A15</f>
        <v>Baugé Chateaucoin 2</v>
      </c>
      <c r="C42" s="119"/>
      <c r="D42" s="119"/>
      <c r="E42" s="119"/>
      <c r="F42" s="119"/>
      <c r="G42" s="119"/>
      <c r="H42" s="119"/>
      <c r="I42" s="119"/>
      <c r="J42" s="221"/>
      <c r="K42" s="165" t="str">
        <f>A11</f>
        <v>JA St Sylvain 2</v>
      </c>
      <c r="L42" s="119"/>
      <c r="M42" s="119"/>
      <c r="N42" s="119"/>
      <c r="O42" s="119"/>
      <c r="P42" s="119"/>
      <c r="Q42" s="119"/>
      <c r="R42" s="119"/>
      <c r="S42" s="122"/>
      <c r="T42" s="50"/>
      <c r="U42" s="78"/>
      <c r="V42" s="1"/>
      <c r="W42" s="1"/>
      <c r="X42" s="1"/>
      <c r="Y42" s="3"/>
      <c r="Z42" s="1"/>
      <c r="AA42" s="1"/>
      <c r="AB42" s="1"/>
      <c r="AC42" s="60"/>
    </row>
    <row r="43" spans="1:29" ht="15" customHeight="1" x14ac:dyDescent="0.25">
      <c r="A43" s="111" t="s">
        <v>26</v>
      </c>
      <c r="B43" s="118" t="str">
        <f t="shared" si="51"/>
        <v>St Georges JR 3</v>
      </c>
      <c r="C43" s="119"/>
      <c r="D43" s="119"/>
      <c r="E43" s="119"/>
      <c r="F43" s="119"/>
      <c r="G43" s="119"/>
      <c r="H43" s="119"/>
      <c r="I43" s="119"/>
      <c r="J43" s="221"/>
      <c r="K43" s="165" t="str">
        <f>A9</f>
        <v>St Jo Longué 1</v>
      </c>
      <c r="L43" s="119"/>
      <c r="M43" s="119"/>
      <c r="N43" s="119"/>
      <c r="O43" s="119"/>
      <c r="P43" s="119"/>
      <c r="Q43" s="119"/>
      <c r="R43" s="119"/>
      <c r="S43" s="122"/>
      <c r="T43" s="50"/>
      <c r="U43" s="78"/>
      <c r="V43" s="1"/>
      <c r="W43" s="1"/>
      <c r="X43" s="1"/>
      <c r="Y43" s="1"/>
      <c r="Z43" s="1"/>
      <c r="AA43" s="1"/>
      <c r="AB43" s="1"/>
      <c r="AC43" s="60"/>
    </row>
    <row r="44" spans="1:29" ht="15" customHeight="1" x14ac:dyDescent="0.25">
      <c r="A44" s="111" t="s">
        <v>27</v>
      </c>
      <c r="B44" s="118" t="str">
        <f>A15</f>
        <v>Baugé Chateaucoin 2</v>
      </c>
      <c r="C44" s="119"/>
      <c r="D44" s="119"/>
      <c r="E44" s="119"/>
      <c r="F44" s="119"/>
      <c r="G44" s="119"/>
      <c r="H44" s="119"/>
      <c r="I44" s="119"/>
      <c r="J44" s="221"/>
      <c r="K44" s="165" t="str">
        <f>A14</f>
        <v>Champtoceaux G Pompidou 1</v>
      </c>
      <c r="L44" s="119"/>
      <c r="M44" s="119"/>
      <c r="N44" s="119"/>
      <c r="O44" s="119"/>
      <c r="P44" s="119"/>
      <c r="Q44" s="119"/>
      <c r="R44" s="119"/>
      <c r="S44" s="122"/>
      <c r="T44" s="50"/>
      <c r="U44" s="78"/>
      <c r="V44" s="1"/>
      <c r="W44" s="1"/>
      <c r="X44" s="1"/>
      <c r="Y44" s="1"/>
      <c r="Z44" s="1"/>
      <c r="AA44" s="1"/>
      <c r="AB44" s="1"/>
      <c r="AC44" s="60"/>
    </row>
    <row r="45" spans="1:29" ht="15" customHeight="1" x14ac:dyDescent="0.25">
      <c r="A45" s="111" t="s">
        <v>28</v>
      </c>
      <c r="B45" s="118" t="str">
        <f t="shared" ref="B45:B46" si="52">A9</f>
        <v>St Jo Longué 1</v>
      </c>
      <c r="C45" s="119"/>
      <c r="D45" s="119"/>
      <c r="E45" s="119"/>
      <c r="F45" s="119"/>
      <c r="G45" s="119"/>
      <c r="H45" s="119"/>
      <c r="I45" s="119"/>
      <c r="J45" s="221"/>
      <c r="K45" s="165" t="str">
        <f t="shared" ref="K45:K46" si="53">A13</f>
        <v>Angers J Vilar 1</v>
      </c>
      <c r="L45" s="119"/>
      <c r="M45" s="119"/>
      <c r="N45" s="119"/>
      <c r="O45" s="119"/>
      <c r="P45" s="119"/>
      <c r="Q45" s="119"/>
      <c r="R45" s="119"/>
      <c r="S45" s="122"/>
      <c r="T45" s="50"/>
      <c r="U45" s="78"/>
      <c r="V45" s="1"/>
      <c r="W45" s="1"/>
      <c r="X45" s="1"/>
      <c r="Y45" s="3" t="s">
        <v>18</v>
      </c>
      <c r="Z45" s="1"/>
      <c r="AA45" s="1"/>
      <c r="AB45" s="1"/>
      <c r="AC45" s="60"/>
    </row>
    <row r="46" spans="1:29" ht="15" customHeight="1" x14ac:dyDescent="0.25">
      <c r="A46" s="111" t="s">
        <v>29</v>
      </c>
      <c r="B46" s="118" t="str">
        <f t="shared" si="52"/>
        <v>St Jo Chemillé 2</v>
      </c>
      <c r="C46" s="119"/>
      <c r="D46" s="119"/>
      <c r="E46" s="119"/>
      <c r="F46" s="119"/>
      <c r="G46" s="119"/>
      <c r="H46" s="119"/>
      <c r="I46" s="119"/>
      <c r="J46" s="221"/>
      <c r="K46" s="165" t="str">
        <f t="shared" si="53"/>
        <v>Champtoceaux G Pompidou 1</v>
      </c>
      <c r="L46" s="119"/>
      <c r="M46" s="119"/>
      <c r="N46" s="119"/>
      <c r="O46" s="119"/>
      <c r="P46" s="119"/>
      <c r="Q46" s="119"/>
      <c r="R46" s="119"/>
      <c r="S46" s="122"/>
      <c r="T46" s="52"/>
      <c r="U46" s="78"/>
      <c r="V46" s="1"/>
      <c r="W46" s="1"/>
      <c r="X46" s="1"/>
      <c r="Y46" s="1"/>
      <c r="Z46" s="1"/>
      <c r="AA46" s="1"/>
      <c r="AB46" s="1"/>
      <c r="AC46" s="60" t="s">
        <v>18</v>
      </c>
    </row>
    <row r="47" spans="1:29" ht="15" customHeight="1" x14ac:dyDescent="0.25">
      <c r="A47" s="111" t="s">
        <v>30</v>
      </c>
      <c r="B47" s="118" t="str">
        <f>A9</f>
        <v>St Jo Longué 1</v>
      </c>
      <c r="C47" s="119"/>
      <c r="D47" s="119"/>
      <c r="E47" s="119"/>
      <c r="F47" s="119"/>
      <c r="G47" s="119"/>
      <c r="H47" s="119"/>
      <c r="I47" s="119"/>
      <c r="J47" s="221"/>
      <c r="K47" s="165">
        <f>A17</f>
        <v>0</v>
      </c>
      <c r="L47" s="119"/>
      <c r="M47" s="119"/>
      <c r="N47" s="119"/>
      <c r="O47" s="119"/>
      <c r="P47" s="119"/>
      <c r="Q47" s="119"/>
      <c r="R47" s="119"/>
      <c r="S47" s="122"/>
      <c r="T47" s="52"/>
      <c r="U47" s="78"/>
      <c r="V47" s="1"/>
      <c r="W47" s="1"/>
      <c r="X47" s="1"/>
      <c r="Y47" s="1"/>
      <c r="Z47" s="1"/>
      <c r="AA47" s="1"/>
      <c r="AB47" s="1"/>
      <c r="AC47" s="60" t="s">
        <v>18</v>
      </c>
    </row>
    <row r="48" spans="1:29" ht="15" customHeight="1" x14ac:dyDescent="0.25">
      <c r="A48" s="111" t="s">
        <v>31</v>
      </c>
      <c r="B48" s="118" t="str">
        <f>A15</f>
        <v>Baugé Chateaucoin 2</v>
      </c>
      <c r="C48" s="119"/>
      <c r="D48" s="119"/>
      <c r="E48" s="119"/>
      <c r="F48" s="119"/>
      <c r="G48" s="119"/>
      <c r="H48" s="119"/>
      <c r="I48" s="119"/>
      <c r="J48" s="221"/>
      <c r="K48" s="165" t="str">
        <f t="shared" ref="K48:K49" si="54">A16</f>
        <v>St Georges JR 3</v>
      </c>
      <c r="L48" s="119"/>
      <c r="M48" s="119"/>
      <c r="N48" s="119"/>
      <c r="O48" s="119"/>
      <c r="P48" s="119"/>
      <c r="Q48" s="119"/>
      <c r="R48" s="119"/>
      <c r="S48" s="122"/>
      <c r="T48" s="52"/>
      <c r="U48" s="78"/>
      <c r="V48" s="1" t="s">
        <v>18</v>
      </c>
      <c r="W48" s="1"/>
      <c r="X48" s="1"/>
      <c r="Y48" s="1"/>
      <c r="Z48" s="1"/>
      <c r="AA48" s="1"/>
      <c r="AB48" s="1"/>
      <c r="AC48" s="60" t="s">
        <v>18</v>
      </c>
    </row>
    <row r="49" spans="1:29" ht="15" customHeight="1" x14ac:dyDescent="0.25">
      <c r="A49" s="111" t="s">
        <v>32</v>
      </c>
      <c r="B49" s="118" t="str">
        <f>A11</f>
        <v>JA St Sylvain 2</v>
      </c>
      <c r="C49" s="119"/>
      <c r="D49" s="119"/>
      <c r="E49" s="119"/>
      <c r="F49" s="119"/>
      <c r="G49" s="119"/>
      <c r="H49" s="119"/>
      <c r="I49" s="119"/>
      <c r="J49" s="221"/>
      <c r="K49" s="165">
        <f t="shared" si="54"/>
        <v>0</v>
      </c>
      <c r="L49" s="119"/>
      <c r="M49" s="119"/>
      <c r="N49" s="119"/>
      <c r="O49" s="119"/>
      <c r="P49" s="119"/>
      <c r="Q49" s="119"/>
      <c r="R49" s="119"/>
      <c r="S49" s="122"/>
      <c r="T49" s="52"/>
      <c r="U49" s="78"/>
      <c r="V49" s="1" t="s">
        <v>18</v>
      </c>
      <c r="W49" s="1"/>
      <c r="X49" s="1"/>
      <c r="Y49" s="1"/>
      <c r="Z49" s="60"/>
      <c r="AA49" s="1"/>
      <c r="AB49" s="1"/>
      <c r="AC49" s="60"/>
    </row>
    <row r="50" spans="1:29" ht="15" customHeight="1" x14ac:dyDescent="0.25">
      <c r="A50" s="111" t="s">
        <v>33</v>
      </c>
      <c r="B50" s="118" t="str">
        <f>A15</f>
        <v>Baugé Chateaucoin 2</v>
      </c>
      <c r="C50" s="119"/>
      <c r="D50" s="119"/>
      <c r="E50" s="119"/>
      <c r="F50" s="119"/>
      <c r="G50" s="119"/>
      <c r="H50" s="119"/>
      <c r="I50" s="119"/>
      <c r="J50" s="221"/>
      <c r="K50" s="165" t="str">
        <f>A12</f>
        <v>JB St Macaire 3</v>
      </c>
      <c r="L50" s="119"/>
      <c r="M50" s="119"/>
      <c r="N50" s="119"/>
      <c r="O50" s="119"/>
      <c r="P50" s="119"/>
      <c r="Q50" s="119"/>
      <c r="R50" s="119"/>
      <c r="S50" s="122"/>
      <c r="T50" s="50"/>
      <c r="U50" s="78"/>
      <c r="V50" s="1" t="s">
        <v>18</v>
      </c>
      <c r="W50" s="1"/>
      <c r="X50" s="1"/>
      <c r="Y50" s="1"/>
      <c r="Z50" s="60"/>
      <c r="AA50" s="1"/>
      <c r="AB50" s="1"/>
      <c r="AC50" s="60"/>
    </row>
    <row r="51" spans="1:29" ht="15" customHeight="1" x14ac:dyDescent="0.25">
      <c r="A51" s="111" t="s">
        <v>34</v>
      </c>
      <c r="B51" s="118" t="str">
        <f>A10</f>
        <v>St Jo Chemillé 2</v>
      </c>
      <c r="C51" s="119"/>
      <c r="D51" s="119"/>
      <c r="E51" s="119"/>
      <c r="F51" s="119"/>
      <c r="G51" s="119"/>
      <c r="H51" s="119"/>
      <c r="I51" s="119"/>
      <c r="J51" s="221"/>
      <c r="K51" s="165">
        <f>A17</f>
        <v>0</v>
      </c>
      <c r="L51" s="119"/>
      <c r="M51" s="119"/>
      <c r="N51" s="119"/>
      <c r="O51" s="119"/>
      <c r="P51" s="119"/>
      <c r="Q51" s="119"/>
      <c r="R51" s="119"/>
      <c r="S51" s="122"/>
      <c r="T51" s="50"/>
      <c r="U51" s="78"/>
      <c r="V51" s="1"/>
      <c r="W51" s="1"/>
      <c r="X51" s="1"/>
      <c r="Y51" s="1"/>
      <c r="Z51" s="60"/>
      <c r="AA51" s="1"/>
      <c r="AB51" s="1"/>
      <c r="AC51" s="60"/>
    </row>
    <row r="52" spans="1:29" ht="15" customHeight="1" x14ac:dyDescent="0.2">
      <c r="A52" s="111" t="s">
        <v>35</v>
      </c>
      <c r="B52" s="118" t="str">
        <f>A15</f>
        <v>Baugé Chateaucoin 2</v>
      </c>
      <c r="C52" s="119"/>
      <c r="D52" s="119"/>
      <c r="E52" s="119"/>
      <c r="F52" s="119"/>
      <c r="G52" s="119"/>
      <c r="H52" s="119"/>
      <c r="I52" s="119"/>
      <c r="J52" s="221"/>
      <c r="K52" s="165" t="str">
        <f>A9</f>
        <v>St Jo Longué 1</v>
      </c>
      <c r="L52" s="119"/>
      <c r="M52" s="119"/>
      <c r="N52" s="119"/>
      <c r="O52" s="119"/>
      <c r="P52" s="119"/>
      <c r="Q52" s="119"/>
      <c r="R52" s="119"/>
      <c r="S52" s="122"/>
      <c r="T52" s="50"/>
      <c r="U52" s="78"/>
      <c r="V52" s="1"/>
      <c r="W52" s="1"/>
      <c r="X52" s="1"/>
      <c r="Y52" s="1"/>
      <c r="Z52" s="1"/>
      <c r="AA52" s="1"/>
      <c r="AB52" s="1"/>
      <c r="AC52" s="1"/>
    </row>
    <row r="53" spans="1:29" ht="15" customHeight="1" x14ac:dyDescent="0.25">
      <c r="A53" s="16" t="s">
        <v>36</v>
      </c>
      <c r="B53" s="118" t="str">
        <f>A14</f>
        <v>Champtoceaux G Pompidou 1</v>
      </c>
      <c r="C53" s="119"/>
      <c r="D53" s="119"/>
      <c r="E53" s="119"/>
      <c r="F53" s="119"/>
      <c r="G53" s="119"/>
      <c r="H53" s="119"/>
      <c r="I53" s="119"/>
      <c r="J53" s="221"/>
      <c r="K53" s="165" t="str">
        <f>A13</f>
        <v>Angers J Vilar 1</v>
      </c>
      <c r="L53" s="119"/>
      <c r="M53" s="119"/>
      <c r="N53" s="119"/>
      <c r="O53" s="119"/>
      <c r="P53" s="119"/>
      <c r="Q53" s="119"/>
      <c r="R53" s="119"/>
      <c r="S53" s="122"/>
      <c r="T53" s="50"/>
      <c r="U53" s="78"/>
      <c r="V53" s="1"/>
      <c r="W53" s="1"/>
      <c r="X53" s="1"/>
      <c r="Y53" s="1"/>
      <c r="Z53" s="1"/>
      <c r="AA53" s="1"/>
      <c r="AB53" s="1"/>
      <c r="AC53" s="61"/>
    </row>
    <row r="54" spans="1:29" ht="15" customHeight="1" x14ac:dyDescent="0.25">
      <c r="A54" s="112" t="s">
        <v>37</v>
      </c>
      <c r="B54" s="118">
        <f>A17</f>
        <v>0</v>
      </c>
      <c r="C54" s="119"/>
      <c r="D54" s="119"/>
      <c r="E54" s="119"/>
      <c r="F54" s="119"/>
      <c r="G54" s="119"/>
      <c r="H54" s="119"/>
      <c r="I54" s="119"/>
      <c r="J54" s="221"/>
      <c r="K54" s="165" t="str">
        <f>A15</f>
        <v>Baugé Chateaucoin 2</v>
      </c>
      <c r="L54" s="119"/>
      <c r="M54" s="119"/>
      <c r="N54" s="119"/>
      <c r="O54" s="119"/>
      <c r="P54" s="119"/>
      <c r="Q54" s="119"/>
      <c r="R54" s="119"/>
      <c r="S54" s="122"/>
      <c r="T54" s="55"/>
      <c r="U54" s="80"/>
      <c r="V54" s="1"/>
      <c r="W54" s="1"/>
      <c r="X54" s="1"/>
      <c r="Y54" s="1"/>
      <c r="Z54" s="1"/>
      <c r="AA54" s="1"/>
      <c r="AB54" s="1"/>
      <c r="AC54" s="61"/>
    </row>
    <row r="55" spans="1:29" ht="15" customHeight="1" x14ac:dyDescent="0.25">
      <c r="A55" s="112" t="s">
        <v>38</v>
      </c>
      <c r="B55" s="118" t="str">
        <f>A12</f>
        <v>JB St Macaire 3</v>
      </c>
      <c r="C55" s="119"/>
      <c r="D55" s="119"/>
      <c r="E55" s="119"/>
      <c r="F55" s="119"/>
      <c r="G55" s="119"/>
      <c r="H55" s="119"/>
      <c r="I55" s="119"/>
      <c r="J55" s="221"/>
      <c r="K55" s="165" t="str">
        <f>A10</f>
        <v>St Jo Chemillé 2</v>
      </c>
      <c r="L55" s="119"/>
      <c r="M55" s="119"/>
      <c r="N55" s="119"/>
      <c r="O55" s="119"/>
      <c r="P55" s="119"/>
      <c r="Q55" s="119"/>
      <c r="R55" s="119"/>
      <c r="S55" s="122"/>
      <c r="T55" s="55"/>
      <c r="U55" s="80"/>
      <c r="V55" s="1"/>
      <c r="W55" s="1"/>
      <c r="X55" s="1"/>
      <c r="Y55" s="1"/>
      <c r="Z55" s="1"/>
      <c r="AA55" s="1"/>
      <c r="AB55" s="1"/>
      <c r="AC55" s="61"/>
    </row>
    <row r="56" spans="1:29" ht="15" customHeight="1" x14ac:dyDescent="0.25">
      <c r="A56" s="115" t="s">
        <v>39</v>
      </c>
      <c r="B56" s="156"/>
      <c r="C56" s="154"/>
      <c r="D56" s="154"/>
      <c r="E56" s="154"/>
      <c r="F56" s="154"/>
      <c r="G56" s="154"/>
      <c r="H56" s="154"/>
      <c r="I56" s="154"/>
      <c r="J56" s="178"/>
      <c r="K56" s="176"/>
      <c r="L56" s="154"/>
      <c r="M56" s="154"/>
      <c r="N56" s="154"/>
      <c r="O56" s="154"/>
      <c r="P56" s="154"/>
      <c r="Q56" s="154"/>
      <c r="R56" s="154"/>
      <c r="S56" s="155"/>
      <c r="T56" s="84"/>
      <c r="U56" s="85"/>
      <c r="V56" s="1"/>
      <c r="W56" s="1"/>
      <c r="X56" s="1"/>
      <c r="Y56" s="1"/>
      <c r="Z56" s="1"/>
      <c r="AA56" s="1"/>
      <c r="AB56" s="1"/>
      <c r="AC56" s="61" t="s">
        <v>18</v>
      </c>
    </row>
    <row r="57" spans="1:29" ht="15" customHeight="1" x14ac:dyDescent="0.25">
      <c r="V57" s="1"/>
      <c r="W57" s="1"/>
      <c r="X57" s="1"/>
      <c r="Y57" s="1"/>
      <c r="Z57" s="1"/>
      <c r="AA57" s="1"/>
      <c r="AB57" s="1"/>
      <c r="AC57" s="61" t="s">
        <v>18</v>
      </c>
    </row>
  </sheetData>
  <mergeCells count="95">
    <mergeCell ref="K27:S27"/>
    <mergeCell ref="K28:S28"/>
    <mergeCell ref="K29:S29"/>
    <mergeCell ref="K30:S30"/>
    <mergeCell ref="K31:S31"/>
    <mergeCell ref="B37:J37"/>
    <mergeCell ref="K37:S37"/>
    <mergeCell ref="B38:J38"/>
    <mergeCell ref="K38:S38"/>
    <mergeCell ref="T38:U38"/>
    <mergeCell ref="B39:J39"/>
    <mergeCell ref="K39:S39"/>
    <mergeCell ref="B40:J40"/>
    <mergeCell ref="K40:S40"/>
    <mergeCell ref="B41:J41"/>
    <mergeCell ref="K41:S41"/>
    <mergeCell ref="B42:J42"/>
    <mergeCell ref="K42:S42"/>
    <mergeCell ref="K43:S43"/>
    <mergeCell ref="B50:J50"/>
    <mergeCell ref="B51:J51"/>
    <mergeCell ref="B43:J43"/>
    <mergeCell ref="B44:J44"/>
    <mergeCell ref="B45:J45"/>
    <mergeCell ref="B46:J46"/>
    <mergeCell ref="B47:J47"/>
    <mergeCell ref="B48:J48"/>
    <mergeCell ref="B49:J49"/>
    <mergeCell ref="K51:S51"/>
    <mergeCell ref="K44:S44"/>
    <mergeCell ref="K45:S45"/>
    <mergeCell ref="K46:S46"/>
    <mergeCell ref="B52:J52"/>
    <mergeCell ref="B53:J53"/>
    <mergeCell ref="B54:J54"/>
    <mergeCell ref="B55:J55"/>
    <mergeCell ref="B56:J56"/>
    <mergeCell ref="K52:S52"/>
    <mergeCell ref="K53:S53"/>
    <mergeCell ref="K54:S54"/>
    <mergeCell ref="K55:S55"/>
    <mergeCell ref="K56:S56"/>
    <mergeCell ref="K47:S47"/>
    <mergeCell ref="K48:S48"/>
    <mergeCell ref="K49:S49"/>
    <mergeCell ref="K50:S50"/>
    <mergeCell ref="A1:AC1"/>
    <mergeCell ref="A3:L3"/>
    <mergeCell ref="N3:AC3"/>
    <mergeCell ref="E4:J4"/>
    <mergeCell ref="K4:L4"/>
    <mergeCell ref="N4:S4"/>
    <mergeCell ref="T4:U4"/>
    <mergeCell ref="T6:V6"/>
    <mergeCell ref="W6:Z6"/>
    <mergeCell ref="AA6:AA7"/>
    <mergeCell ref="A6:A7"/>
    <mergeCell ref="B6:D6"/>
    <mergeCell ref="E6:G6"/>
    <mergeCell ref="H6:J6"/>
    <mergeCell ref="K6:M6"/>
    <mergeCell ref="N6:P6"/>
    <mergeCell ref="Q6:S6"/>
    <mergeCell ref="B19:J19"/>
    <mergeCell ref="K19:S19"/>
    <mergeCell ref="T19:U19"/>
    <mergeCell ref="B20:J20"/>
    <mergeCell ref="K20:S20"/>
    <mergeCell ref="B21:J21"/>
    <mergeCell ref="K21:S21"/>
    <mergeCell ref="B22:J22"/>
    <mergeCell ref="K22:S22"/>
    <mergeCell ref="B23:J23"/>
    <mergeCell ref="K23:S23"/>
    <mergeCell ref="B24:J24"/>
    <mergeCell ref="K24:S24"/>
    <mergeCell ref="K25:S25"/>
    <mergeCell ref="B25:J25"/>
    <mergeCell ref="B26:J26"/>
    <mergeCell ref="K26:S26"/>
    <mergeCell ref="B27:J27"/>
    <mergeCell ref="B28:J28"/>
    <mergeCell ref="B29:J29"/>
    <mergeCell ref="B30:J30"/>
    <mergeCell ref="B31:J31"/>
    <mergeCell ref="B36:J36"/>
    <mergeCell ref="K36:S36"/>
    <mergeCell ref="B32:J32"/>
    <mergeCell ref="B33:J33"/>
    <mergeCell ref="B34:J34"/>
    <mergeCell ref="B35:J35"/>
    <mergeCell ref="K35:S35"/>
    <mergeCell ref="K33:S33"/>
    <mergeCell ref="K34:S34"/>
    <mergeCell ref="K32:S32"/>
  </mergeCells>
  <pageMargins left="0.35433070866141736" right="0.19685039370078741" top="1.1811023622047245" bottom="0.23622047244094491" header="0" footer="0"/>
  <pageSetup paperSize="9" scale="75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C57"/>
  <sheetViews>
    <sheetView workbookViewId="0"/>
  </sheetViews>
  <sheetFormatPr baseColWidth="10" defaultColWidth="12.7109375" defaultRowHeight="15" customHeight="1" x14ac:dyDescent="0.2"/>
  <cols>
    <col min="1" max="1" width="17.7109375" customWidth="1"/>
    <col min="2" max="26" width="3.7109375" customWidth="1"/>
    <col min="27" max="27" width="4.42578125" customWidth="1"/>
    <col min="28" max="29" width="3.7109375" customWidth="1"/>
  </cols>
  <sheetData>
    <row r="1" spans="1:29" ht="21.75" customHeight="1" x14ac:dyDescent="0.35">
      <c r="A1" s="142" t="s">
        <v>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</row>
    <row r="2" spans="1:29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1.75" customHeight="1" x14ac:dyDescent="0.2">
      <c r="A3" s="144" t="s">
        <v>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2"/>
      <c r="N3" s="145" t="str">
        <f>Paramètres!K1</f>
        <v>J</v>
      </c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</row>
    <row r="4" spans="1:29" ht="21.75" customHeight="1" x14ac:dyDescent="0.2">
      <c r="A4" s="2"/>
      <c r="B4" s="2"/>
      <c r="C4" s="2"/>
      <c r="D4" s="2"/>
      <c r="E4" s="146" t="s">
        <v>2</v>
      </c>
      <c r="F4" s="143"/>
      <c r="G4" s="143"/>
      <c r="H4" s="143"/>
      <c r="I4" s="143"/>
      <c r="J4" s="143"/>
      <c r="K4" s="146" t="str">
        <f>Paramètres!K3</f>
        <v>B9</v>
      </c>
      <c r="L4" s="143"/>
      <c r="M4" s="2" t="s">
        <v>3</v>
      </c>
      <c r="N4" s="146" t="s">
        <v>2</v>
      </c>
      <c r="O4" s="143"/>
      <c r="P4" s="143"/>
      <c r="Q4" s="143"/>
      <c r="R4" s="143"/>
      <c r="S4" s="143"/>
      <c r="T4" s="146" t="str">
        <f>Paramètres!K4</f>
        <v>B10</v>
      </c>
      <c r="U4" s="143"/>
      <c r="V4" s="2"/>
      <c r="W4" s="2"/>
      <c r="X4" s="2"/>
      <c r="Y4" s="2"/>
      <c r="Z4" s="2"/>
      <c r="AA4" s="2"/>
      <c r="AB4" s="2"/>
      <c r="AC4" s="2"/>
    </row>
    <row r="5" spans="1:29" ht="20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9.5" customHeight="1" x14ac:dyDescent="0.35">
      <c r="A6" s="151" t="s">
        <v>4</v>
      </c>
      <c r="B6" s="147" t="s">
        <v>5</v>
      </c>
      <c r="C6" s="136"/>
      <c r="D6" s="148"/>
      <c r="E6" s="135" t="s">
        <v>6</v>
      </c>
      <c r="F6" s="136"/>
      <c r="G6" s="137"/>
      <c r="H6" s="138" t="s">
        <v>7</v>
      </c>
      <c r="I6" s="139"/>
      <c r="J6" s="140"/>
      <c r="K6" s="138" t="s">
        <v>8</v>
      </c>
      <c r="L6" s="139"/>
      <c r="M6" s="140"/>
      <c r="N6" s="138" t="s">
        <v>9</v>
      </c>
      <c r="O6" s="139"/>
      <c r="P6" s="140"/>
      <c r="Q6" s="141" t="s">
        <v>10</v>
      </c>
      <c r="R6" s="139"/>
      <c r="S6" s="140"/>
      <c r="T6" s="138" t="s">
        <v>11</v>
      </c>
      <c r="U6" s="139"/>
      <c r="V6" s="140"/>
      <c r="W6" s="147" t="s">
        <v>12</v>
      </c>
      <c r="X6" s="136"/>
      <c r="Y6" s="136"/>
      <c r="Z6" s="148"/>
      <c r="AA6" s="149" t="s">
        <v>13</v>
      </c>
      <c r="AB6" s="4"/>
      <c r="AC6" s="4"/>
    </row>
    <row r="7" spans="1:29" ht="19.5" customHeight="1" x14ac:dyDescent="0.35">
      <c r="A7" s="152"/>
      <c r="B7" s="5" t="s">
        <v>14</v>
      </c>
      <c r="C7" s="6" t="s">
        <v>15</v>
      </c>
      <c r="D7" s="7" t="s">
        <v>16</v>
      </c>
      <c r="E7" s="5" t="s">
        <v>14</v>
      </c>
      <c r="F7" s="6" t="s">
        <v>15</v>
      </c>
      <c r="G7" s="7" t="s">
        <v>16</v>
      </c>
      <c r="H7" s="5" t="s">
        <v>14</v>
      </c>
      <c r="I7" s="6" t="s">
        <v>15</v>
      </c>
      <c r="J7" s="7" t="s">
        <v>16</v>
      </c>
      <c r="K7" s="5" t="s">
        <v>14</v>
      </c>
      <c r="L7" s="6" t="s">
        <v>15</v>
      </c>
      <c r="M7" s="7" t="s">
        <v>16</v>
      </c>
      <c r="N7" s="5" t="s">
        <v>14</v>
      </c>
      <c r="O7" s="6" t="s">
        <v>15</v>
      </c>
      <c r="P7" s="7" t="s">
        <v>16</v>
      </c>
      <c r="Q7" s="5" t="s">
        <v>14</v>
      </c>
      <c r="R7" s="6" t="s">
        <v>15</v>
      </c>
      <c r="S7" s="7" t="s">
        <v>16</v>
      </c>
      <c r="T7" s="5" t="s">
        <v>14</v>
      </c>
      <c r="U7" s="6" t="s">
        <v>15</v>
      </c>
      <c r="V7" s="7" t="s">
        <v>16</v>
      </c>
      <c r="W7" s="6" t="s">
        <v>15</v>
      </c>
      <c r="X7" s="7" t="s">
        <v>16</v>
      </c>
      <c r="Y7" s="6" t="s">
        <v>14</v>
      </c>
      <c r="Z7" s="7" t="s">
        <v>17</v>
      </c>
      <c r="AA7" s="150"/>
      <c r="AB7" s="4"/>
      <c r="AC7" s="4"/>
    </row>
    <row r="8" spans="1:29" ht="19.5" customHeight="1" x14ac:dyDescent="0.35">
      <c r="A8" s="8" t="str">
        <f>Paramètres!K6</f>
        <v>Bretonnais Cholet 1</v>
      </c>
      <c r="B8" s="62">
        <f>IF(C8&lt;&gt;"",IF((C8-D8)&gt;0,Paramètres!$B$17,IF((C8-D8)&lt;0,Paramètres!$B$19,IF((C8-D8)=0,Paramètres!$B$18))),"")</f>
        <v>1</v>
      </c>
      <c r="C8" s="63">
        <f t="shared" ref="C8:D8" si="0">T20</f>
        <v>0</v>
      </c>
      <c r="D8" s="64">
        <f t="shared" si="0"/>
        <v>0</v>
      </c>
      <c r="E8" s="65">
        <f>IF(F8&lt;&gt;"",IF((F8-G8)&gt;0,Paramètres!$B$17,IF((F8-G8)&lt;0,Paramètres!$B$19,IF((F8-G8)=0,Paramètres!$B$18))),"")</f>
        <v>1</v>
      </c>
      <c r="F8" s="63">
        <f>U22</f>
        <v>0</v>
      </c>
      <c r="G8" s="64">
        <f>T22</f>
        <v>0</v>
      </c>
      <c r="H8" s="65">
        <f>IF(I8&lt;&gt;"",IF((I8-J8)&gt;0,Paramètres!$B$17,IF((I8-J8)&lt;0,Paramètres!$B$19,IF((I8-J8)=0,Paramètres!$B$18))),"")</f>
        <v>1</v>
      </c>
      <c r="I8" s="63">
        <f t="shared" ref="I8:J8" si="1">T24</f>
        <v>0</v>
      </c>
      <c r="J8" s="64">
        <f t="shared" si="1"/>
        <v>0</v>
      </c>
      <c r="K8" s="65">
        <f>IF(L8&lt;&gt;"",IF((L8-M8)&gt;0,Paramètres!$B$17,IF((L8-M8)&lt;0,Paramètres!$B$19,IF((L8-M8)=0,Paramètres!$B$18))),"")</f>
        <v>1</v>
      </c>
      <c r="L8" s="63">
        <f>U26</f>
        <v>0</v>
      </c>
      <c r="M8" s="64">
        <f>T26</f>
        <v>0</v>
      </c>
      <c r="N8" s="65">
        <f>IF(O8&lt;&gt;"",IF((O8-P8)&gt;0,Paramètres!$B$17,IF((O8-P8)&lt;0,Paramètres!$B$19,IF((O8-P8)=0,Paramètres!$B$18))),"")</f>
        <v>1</v>
      </c>
      <c r="O8" s="63">
        <f t="shared" ref="O8:P8" si="2">T29</f>
        <v>0</v>
      </c>
      <c r="P8" s="64">
        <f t="shared" si="2"/>
        <v>0</v>
      </c>
      <c r="Q8" s="65">
        <f>IF(R8&lt;&gt;"",IF((R8-S8)&gt;0,Paramètres!$B$17,IF((R8-S8)&lt;0,Paramètres!$B$19,IF((R8-S8)=0,Paramètres!$B$18))),"")</f>
        <v>1</v>
      </c>
      <c r="R8" s="63">
        <f t="shared" ref="R8:S8" si="3">T33</f>
        <v>0</v>
      </c>
      <c r="S8" s="64">
        <f t="shared" si="3"/>
        <v>0</v>
      </c>
      <c r="T8" s="65">
        <f>IF(U8&lt;&gt;"",IF((U8-V8)&gt;0,Paramètres!$B$17,IF((U8-V8)&lt;0,Paramètres!$B$19,IF((U8-V8)=0,Paramètres!$B$18))),"")</f>
        <v>1</v>
      </c>
      <c r="U8" s="63">
        <f t="shared" ref="U8:V8" si="4">T35</f>
        <v>0</v>
      </c>
      <c r="V8" s="64">
        <f t="shared" si="4"/>
        <v>0</v>
      </c>
      <c r="W8" s="12">
        <f t="shared" ref="W8:X8" si="5">C8+F8+I8+L8+O8+R8+U8</f>
        <v>0</v>
      </c>
      <c r="X8" s="11">
        <f t="shared" si="5"/>
        <v>0</v>
      </c>
      <c r="Y8" s="13">
        <f t="shared" ref="Y8:Y17" si="6">B8+E8+H8+K8+N8+Q8+T8</f>
        <v>7</v>
      </c>
      <c r="Z8" s="14">
        <f t="shared" ref="Z8:Z17" si="7">IFERROR(W8-X8,"")</f>
        <v>0</v>
      </c>
      <c r="AA8" s="15">
        <f t="shared" ref="AA8:AA17" si="8">COUNTIFS($Y$8:$Y$17,"&gt;"&amp;$Y8)+COUNTIFS($Y$8:$Y$17,Y8,$Z$8:$Z$17,"&gt;"&amp;$Z8)+COUNTIFS($Y$8:$Y$17,Y8,$Z$8:$Z$17,Z8,$W$8:$W$17,"&gt;"&amp;$W8)+1</f>
        <v>1</v>
      </c>
      <c r="AB8" s="4"/>
      <c r="AC8" s="4"/>
    </row>
    <row r="9" spans="1:29" ht="19.5" customHeight="1" x14ac:dyDescent="0.35">
      <c r="A9" s="16" t="str">
        <f>Paramètres!K7</f>
        <v>JA St Sylvain 1</v>
      </c>
      <c r="B9" s="66">
        <f>IF(C9&lt;&gt;"",IF((C9-D9)&gt;0,Paramètres!$B$17,IF((C9-D9)&lt;0,Paramètres!$B$19,IF((C9-D9)=0,Paramètres!$B$18))),"")</f>
        <v>1</v>
      </c>
      <c r="C9" s="67">
        <f t="shared" ref="C9:D9" si="9">T39</f>
        <v>0</v>
      </c>
      <c r="D9" s="68">
        <f t="shared" si="9"/>
        <v>0</v>
      </c>
      <c r="E9" s="69">
        <f>IF(F9&lt;&gt;"",IF((F9-G9)&gt;0,Paramètres!$B$17,IF((F9-G9)&lt;0,Paramètres!$B$19,IF((F9-G9)=0,Paramètres!$B$18))),"")</f>
        <v>1</v>
      </c>
      <c r="F9" s="67">
        <f>U41</f>
        <v>0</v>
      </c>
      <c r="G9" s="68">
        <f>T41</f>
        <v>0</v>
      </c>
      <c r="H9" s="69">
        <f>IF(I9&lt;&gt;"",IF((I9-J9)&gt;0,Paramètres!$B$17,IF((I9-J9)&lt;0,Paramètres!$B$19,IF((I9-J9)=0,Paramètres!$B$18))),"")</f>
        <v>1</v>
      </c>
      <c r="I9" s="67">
        <f t="shared" ref="I9:J9" si="10">T43</f>
        <v>0</v>
      </c>
      <c r="J9" s="68">
        <f t="shared" si="10"/>
        <v>0</v>
      </c>
      <c r="K9" s="69">
        <f>IF(L9&lt;&gt;"",IF((L9-M9)&gt;0,Paramètres!$B$17,IF((L9-M9)&lt;0,Paramètres!$B$19,IF((L9-M9)=0,Paramètres!$B$18))),"")</f>
        <v>1</v>
      </c>
      <c r="L9" s="67">
        <f>U46</f>
        <v>0</v>
      </c>
      <c r="M9" s="68">
        <f>T46</f>
        <v>0</v>
      </c>
      <c r="N9" s="69">
        <f>IF(O9&lt;&gt;"",IF((O9-P9)&gt;0,Paramètres!$B$17,IF((O9-P9)&lt;0,Paramètres!$B$19,IF((O9-P9)=0,Paramètres!$B$18))),"")</f>
        <v>1</v>
      </c>
      <c r="O9" s="67">
        <f>U31</f>
        <v>0</v>
      </c>
      <c r="P9" s="68">
        <f>T31</f>
        <v>0</v>
      </c>
      <c r="Q9" s="69">
        <f>IF(R9&lt;&gt;"",IF((R9-S9)&gt;0,Paramètres!$B$17,IF((R9-S9)&lt;0,Paramètres!$B$19,IF((R9-S9)=0,Paramètres!$B$18))),"")</f>
        <v>1</v>
      </c>
      <c r="R9" s="67">
        <f>U33</f>
        <v>0</v>
      </c>
      <c r="S9" s="68">
        <f>T33</f>
        <v>0</v>
      </c>
      <c r="T9" s="69">
        <f>IF(U9&lt;&gt;"",IF((U9-V9)&gt;0,Paramètres!$B$17,IF((U9-V9)&lt;0,Paramètres!$B$19,IF((U9-V9)=0,Paramètres!$B$18))),"")</f>
        <v>1</v>
      </c>
      <c r="U9" s="67">
        <f t="shared" ref="U9:V9" si="11">T54</f>
        <v>0</v>
      </c>
      <c r="V9" s="68">
        <f t="shared" si="11"/>
        <v>0</v>
      </c>
      <c r="W9" s="20">
        <f t="shared" ref="W9:X9" si="12">C9+F9+I9+L9+O9+R9+U9</f>
        <v>0</v>
      </c>
      <c r="X9" s="19">
        <f t="shared" si="12"/>
        <v>0</v>
      </c>
      <c r="Y9" s="21">
        <f t="shared" si="6"/>
        <v>7</v>
      </c>
      <c r="Z9" s="22">
        <f t="shared" si="7"/>
        <v>0</v>
      </c>
      <c r="AA9" s="23">
        <f t="shared" si="8"/>
        <v>1</v>
      </c>
      <c r="AB9" s="4"/>
      <c r="AC9" s="4"/>
    </row>
    <row r="10" spans="1:29" ht="19.5" customHeight="1" x14ac:dyDescent="0.35">
      <c r="A10" s="16" t="str">
        <f>Paramètres!K8</f>
        <v>CA St Germain sur Moine 2</v>
      </c>
      <c r="B10" s="66">
        <f>IF(C10&lt;&gt;"",IF((C10-D10)&gt;0,Paramètres!$B$17,IF((C10-D10)&lt;0,Paramètres!$B$19,IF((C10-D10)=0,Paramètres!$B$18))),"")</f>
        <v>1</v>
      </c>
      <c r="C10" s="67">
        <f>U39</f>
        <v>0</v>
      </c>
      <c r="D10" s="68">
        <f>T39</f>
        <v>0</v>
      </c>
      <c r="E10" s="69">
        <f>IF(F10&lt;&gt;"",IF((F10-G10)&gt;0,Paramètres!$B$17,IF((F10-G10)&lt;0,Paramètres!$B$19,IF((F10-G10)=0,Paramètres!$B$18))),"")</f>
        <v>1</v>
      </c>
      <c r="F10" s="67">
        <f t="shared" ref="F10:G10" si="13">T22</f>
        <v>0</v>
      </c>
      <c r="G10" s="68">
        <f t="shared" si="13"/>
        <v>0</v>
      </c>
      <c r="H10" s="69">
        <f>IF(I10&lt;&gt;"",IF((I10-J10)&gt;0,Paramètres!$B$17,IF((I10-J10)&lt;0,Paramètres!$B$19,IF((I10-J10)=0,Paramètres!$B$18))),"")</f>
        <v>1</v>
      </c>
      <c r="I10" s="67">
        <f>U25</f>
        <v>0</v>
      </c>
      <c r="J10" s="68">
        <f>T25</f>
        <v>0</v>
      </c>
      <c r="K10" s="69">
        <f>IF(L10&lt;&gt;"",IF((L10-M10)&gt;0,Paramètres!$B$17,IF((L10-M10)&lt;0,Paramètres!$B$19,IF((L10-M10)=0,Paramètres!$B$18))),"")</f>
        <v>1</v>
      </c>
      <c r="L10" s="67">
        <f t="shared" ref="L10:M10" si="14">T27</f>
        <v>0</v>
      </c>
      <c r="M10" s="68">
        <f t="shared" si="14"/>
        <v>0</v>
      </c>
      <c r="N10" s="69">
        <f>IF(O10&lt;&gt;"",IF((O10-P10)&gt;0,Paramètres!$B$17,IF((O10-P10)&lt;0,Paramètres!$B$19,IF((O10-P10)=0,Paramètres!$B$18))),"")</f>
        <v>1</v>
      </c>
      <c r="O10" s="67">
        <f t="shared" ref="O10:P10" si="15">T48</f>
        <v>0</v>
      </c>
      <c r="P10" s="68">
        <f t="shared" si="15"/>
        <v>0</v>
      </c>
      <c r="Q10" s="69">
        <f>IF(R10&lt;&gt;"",IF((R10-S10)&gt;0,Paramètres!$B$17,IF((R10-S10)&lt;0,Paramètres!$B$19,IF((R10-S10)=0,Paramètres!$B$18))),"")</f>
        <v>1</v>
      </c>
      <c r="R10" s="67">
        <f t="shared" ref="R10:S10" si="16">T50</f>
        <v>0</v>
      </c>
      <c r="S10" s="68">
        <f t="shared" si="16"/>
        <v>0</v>
      </c>
      <c r="T10" s="69">
        <f>IF(U10&lt;&gt;"",IF((U10-V10)&gt;0,Paramètres!$B$17,IF((U10-V10)&lt;0,Paramètres!$B$19,IF((U10-V10)=0,Paramètres!$B$18))),"")</f>
        <v>1</v>
      </c>
      <c r="U10" s="67">
        <f>U52</f>
        <v>0</v>
      </c>
      <c r="V10" s="68">
        <f>T52</f>
        <v>0</v>
      </c>
      <c r="W10" s="20">
        <f t="shared" ref="W10:X10" si="17">C10+F10+I10+L10+O10+R10+U10</f>
        <v>0</v>
      </c>
      <c r="X10" s="19">
        <f t="shared" si="17"/>
        <v>0</v>
      </c>
      <c r="Y10" s="21">
        <f t="shared" si="6"/>
        <v>7</v>
      </c>
      <c r="Z10" s="22">
        <f t="shared" si="7"/>
        <v>0</v>
      </c>
      <c r="AA10" s="23">
        <f t="shared" si="8"/>
        <v>1</v>
      </c>
      <c r="AB10" s="4"/>
      <c r="AC10" s="4"/>
    </row>
    <row r="11" spans="1:29" ht="19.5" customHeight="1" x14ac:dyDescent="0.35">
      <c r="A11" s="16" t="str">
        <f>Paramètres!K9</f>
        <v>St Louis Jallais 3</v>
      </c>
      <c r="B11" s="66">
        <f>IF(C11&lt;&gt;"",IF((C11-D11)&gt;0,Paramètres!$B$17,IF((C11-D11)&lt;0,Paramètres!$B$19,IF((C11-D11)=0,Paramètres!$B$18))),"")</f>
        <v>1</v>
      </c>
      <c r="C11" s="67">
        <f t="shared" ref="C11:D11" si="18">T21</f>
        <v>0</v>
      </c>
      <c r="D11" s="68">
        <f t="shared" si="18"/>
        <v>0</v>
      </c>
      <c r="E11" s="69">
        <f>IF(F11&lt;&gt;"",IF((F11-G11)&gt;0,Paramètres!$B$17,IF((F11-G11)&lt;0,Paramètres!$B$19,IF((F11-G11)=0,Paramètres!$B$18))),"")</f>
        <v>1</v>
      </c>
      <c r="F11" s="67">
        <f>U23</f>
        <v>0</v>
      </c>
      <c r="G11" s="68">
        <f>T23</f>
        <v>0</v>
      </c>
      <c r="H11" s="69">
        <f>IF(I11&lt;&gt;"",IF((I11-J11)&gt;0,Paramètres!$B$17,IF((I11-J11)&lt;0,Paramètres!$B$19,IF((I11-J11)=0,Paramètres!$B$18))),"")</f>
        <v>1</v>
      </c>
      <c r="I11" s="67">
        <f t="shared" ref="I11:J11" si="19">T25</f>
        <v>0</v>
      </c>
      <c r="J11" s="68">
        <f t="shared" si="19"/>
        <v>0</v>
      </c>
      <c r="K11" s="69">
        <f>IF(L11&lt;&gt;"",IF((L11-M11)&gt;0,Paramètres!$B$17,IF((L11-M11)&lt;0,Paramètres!$B$19,IF((L11-M11)=0,Paramètres!$B$18))),"")</f>
        <v>1</v>
      </c>
      <c r="L11" s="67">
        <f>U45</f>
        <v>0</v>
      </c>
      <c r="M11" s="68">
        <f>T45</f>
        <v>0</v>
      </c>
      <c r="N11" s="69">
        <f>IF(O11&lt;&gt;"",IF((O11-P11)&gt;0,Paramètres!$B$17,IF((O11-P11)&lt;0,Paramètres!$B$19,IF((O11-P11)=0,Paramètres!$B$18))),"")</f>
        <v>1</v>
      </c>
      <c r="O11" s="67">
        <f t="shared" ref="O11:P11" si="20">T30</f>
        <v>0</v>
      </c>
      <c r="P11" s="68">
        <f t="shared" si="20"/>
        <v>0</v>
      </c>
      <c r="Q11" s="69">
        <f>IF(R11&lt;&gt;"",IF((R11-S11)&gt;0,Paramètres!$B$17,IF((R11-S11)&lt;0,Paramètres!$B$19,IF((R11-S11)=0,Paramètres!$B$18))),"")</f>
        <v>1</v>
      </c>
      <c r="R11" s="67">
        <f>U32</f>
        <v>0</v>
      </c>
      <c r="S11" s="68">
        <f>T32</f>
        <v>0</v>
      </c>
      <c r="T11" s="69">
        <f>IF(U11&lt;&gt;"",IF((U11-V11)&gt;0,Paramètres!$B$17,IF((U11-V11)&lt;0,Paramètres!$B$19,IF((U11-V11)=0,Paramètres!$B$18))),"")</f>
        <v>1</v>
      </c>
      <c r="U11" s="67">
        <f>U54</f>
        <v>0</v>
      </c>
      <c r="V11" s="68">
        <f>T54</f>
        <v>0</v>
      </c>
      <c r="W11" s="20">
        <f t="shared" ref="W11:X11" si="21">C11+F11+I11+L11+O11+R11+U11</f>
        <v>0</v>
      </c>
      <c r="X11" s="19">
        <f t="shared" si="21"/>
        <v>0</v>
      </c>
      <c r="Y11" s="21">
        <f t="shared" si="6"/>
        <v>7</v>
      </c>
      <c r="Z11" s="22">
        <f t="shared" si="7"/>
        <v>0</v>
      </c>
      <c r="AA11" s="23">
        <f t="shared" si="8"/>
        <v>1</v>
      </c>
      <c r="AB11" s="4" t="s">
        <v>18</v>
      </c>
      <c r="AC11" s="4"/>
    </row>
    <row r="12" spans="1:29" ht="19.5" customHeight="1" x14ac:dyDescent="0.35">
      <c r="A12" s="16" t="str">
        <f>Paramètres!K10</f>
        <v>Saumur Delessert 1</v>
      </c>
      <c r="B12" s="66">
        <f>IF(C12&lt;&gt;"",IF((C12-D12)&gt;0,Paramètres!$B$17,IF((C12-D12)&lt;0,Paramètres!$B$19,IF((C12-D12)=0,Paramètres!$B$18))),"")</f>
        <v>1</v>
      </c>
      <c r="C12" s="67">
        <f t="shared" ref="C12:D12" si="22">T40</f>
        <v>0</v>
      </c>
      <c r="D12" s="68">
        <f t="shared" si="22"/>
        <v>0</v>
      </c>
      <c r="E12" s="69">
        <f>IF(F12&lt;&gt;"",IF((F12-G12)&gt;0,Paramètres!$B$17,IF((F12-G12)&lt;0,Paramètres!$B$19,IF((F12-G12)=0,Paramètres!$B$18))),"")</f>
        <v>1</v>
      </c>
      <c r="F12" s="67">
        <f t="shared" ref="F12:F13" si="23">U42</f>
        <v>0</v>
      </c>
      <c r="G12" s="68">
        <f t="shared" ref="G12:G13" si="24">T42</f>
        <v>0</v>
      </c>
      <c r="H12" s="69">
        <f>IF(I12&lt;&gt;"",IF((I12-J12)&gt;0,Paramètres!$B$17,IF((I12-J12)&lt;0,Paramètres!$B$19,IF((I12-J12)=0,Paramètres!$B$18))),"")</f>
        <v>1</v>
      </c>
      <c r="I12" s="67">
        <f t="shared" ref="I12:J12" si="25">T46</f>
        <v>0</v>
      </c>
      <c r="J12" s="68">
        <f t="shared" si="25"/>
        <v>0</v>
      </c>
      <c r="K12" s="69">
        <f>IF(L12&lt;&gt;"",IF((L12-M12)&gt;0,Paramètres!$B$17,IF((L12-M12)&lt;0,Paramètres!$B$19,IF((L12-M12)=0,Paramètres!$B$18))),"")</f>
        <v>1</v>
      </c>
      <c r="L12" s="67">
        <f t="shared" ref="L12:L13" si="26">U29</f>
        <v>0</v>
      </c>
      <c r="M12" s="68">
        <f t="shared" ref="M12:M13" si="27">T29</f>
        <v>0</v>
      </c>
      <c r="N12" s="69">
        <f>IF(O12&lt;&gt;"",IF((O12-P12)&gt;0,Paramètres!$B$17,IF((O12-P12)&lt;0,Paramètres!$B$19,IF((O12-P12)=0,Paramètres!$B$18))),"")</f>
        <v>1</v>
      </c>
      <c r="O12" s="67">
        <f t="shared" ref="O12:P12" si="28">T32</f>
        <v>0</v>
      </c>
      <c r="P12" s="68">
        <f t="shared" si="28"/>
        <v>0</v>
      </c>
      <c r="Q12" s="69">
        <f>IF(R12&lt;&gt;"",IF((R12-S12)&gt;0,Paramètres!$B$17,IF((R12-S12)&lt;0,Paramètres!$B$19,IF((R12-S12)=0,Paramètres!$B$18))),"")</f>
        <v>1</v>
      </c>
      <c r="R12" s="67">
        <f>U34</f>
        <v>0</v>
      </c>
      <c r="S12" s="68">
        <f>T34</f>
        <v>0</v>
      </c>
      <c r="T12" s="69">
        <f>IF(U12&lt;&gt;"",IF((U12-V12)&gt;0,Paramètres!$B$17,IF((U12-V12)&lt;0,Paramètres!$B$19,IF((U12-V12)=0,Paramètres!$B$18))),"")</f>
        <v>1</v>
      </c>
      <c r="U12" s="67">
        <f t="shared" ref="U12:V12" si="29">T36</f>
        <v>0</v>
      </c>
      <c r="V12" s="68">
        <f t="shared" si="29"/>
        <v>0</v>
      </c>
      <c r="W12" s="20">
        <f t="shared" ref="W12:X12" si="30">C12+F12+I12+L12+O12+R12+U12</f>
        <v>0</v>
      </c>
      <c r="X12" s="19">
        <f t="shared" si="30"/>
        <v>0</v>
      </c>
      <c r="Y12" s="21">
        <f t="shared" si="6"/>
        <v>7</v>
      </c>
      <c r="Z12" s="22">
        <f t="shared" si="7"/>
        <v>0</v>
      </c>
      <c r="AA12" s="23">
        <f t="shared" si="8"/>
        <v>1</v>
      </c>
      <c r="AB12" s="4"/>
      <c r="AC12" s="4"/>
    </row>
    <row r="13" spans="1:29" ht="19.5" customHeight="1" x14ac:dyDescent="0.35">
      <c r="A13" s="16" t="str">
        <f>Paramètres!K11</f>
        <v>Avrillé Jannequin 1</v>
      </c>
      <c r="B13" s="66">
        <f>IF(C13&lt;&gt;"",IF((C13-D13)&gt;0,Paramètres!$B$17,IF((C13-D13)&lt;0,Paramètres!$B$19,IF((C13-D13)=0,Paramètres!$B$18))),"")</f>
        <v>1</v>
      </c>
      <c r="C13" s="67">
        <f t="shared" ref="C13:D13" si="31">T40</f>
        <v>0</v>
      </c>
      <c r="D13" s="68">
        <f t="shared" si="31"/>
        <v>0</v>
      </c>
      <c r="E13" s="69">
        <f>IF(F13&lt;&gt;"",IF((F13-G13)&gt;0,Paramètres!$B$17,IF((F13-G13)&lt;0,Paramètres!$B$19,IF((F13-G13)=0,Paramètres!$B$18))),"")</f>
        <v>1</v>
      </c>
      <c r="F13" s="67">
        <f t="shared" si="23"/>
        <v>0</v>
      </c>
      <c r="G13" s="68">
        <f t="shared" si="24"/>
        <v>0</v>
      </c>
      <c r="H13" s="69">
        <f>IF(I13&lt;&gt;"",IF((I13-J13)&gt;0,Paramètres!$B$17,IF((I13-J13)&lt;0,Paramètres!$B$19,IF((I13-J13)=0,Paramètres!$B$18))),"")</f>
        <v>1</v>
      </c>
      <c r="I13" s="67">
        <f t="shared" ref="I13:J13" si="32">T26</f>
        <v>0</v>
      </c>
      <c r="J13" s="68">
        <f t="shared" si="32"/>
        <v>0</v>
      </c>
      <c r="K13" s="69">
        <f>IF(L13&lt;&gt;"",IF((L13-M13)&gt;0,Paramètres!$B$17,IF((L13-M13)&lt;0,Paramètres!$B$19,IF((L13-M13)=0,Paramètres!$B$18))),"")</f>
        <v>1</v>
      </c>
      <c r="L13" s="67">
        <f t="shared" si="26"/>
        <v>0</v>
      </c>
      <c r="M13" s="68">
        <f t="shared" si="27"/>
        <v>0</v>
      </c>
      <c r="N13" s="69">
        <f>IF(O13&lt;&gt;"",IF((O13-P13)&gt;0,Paramètres!$B$17,IF((O13-P13)&lt;0,Paramètres!$B$19,IF((O13-P13)=0,Paramètres!$B$18))),"")</f>
        <v>1</v>
      </c>
      <c r="O13" s="67">
        <f t="shared" ref="O13:P13" si="33">T51</f>
        <v>0</v>
      </c>
      <c r="P13" s="68">
        <f t="shared" si="33"/>
        <v>0</v>
      </c>
      <c r="Q13" s="69">
        <f>IF(R13&lt;&gt;"",IF((R13-S13)&gt;0,Paramètres!$B$17,IF((R13-S13)&lt;0,Paramètres!$B$19,IF((R13-S13)=0,Paramètres!$B$18))),"")</f>
        <v>1</v>
      </c>
      <c r="R13" s="67">
        <f t="shared" ref="R13:S13" si="34">T52</f>
        <v>0</v>
      </c>
      <c r="S13" s="68">
        <f t="shared" si="34"/>
        <v>0</v>
      </c>
      <c r="T13" s="69">
        <f>IF(U13&lt;&gt;"",IF((U13-V13)&gt;0,Paramètres!$B$17,IF((U13-V13)&lt;0,Paramètres!$B$19,IF((U13-V13)=0,Paramètres!$B$18))),"")</f>
        <v>1</v>
      </c>
      <c r="U13" s="67">
        <f t="shared" ref="U13:V13" si="35">T55</f>
        <v>0</v>
      </c>
      <c r="V13" s="68">
        <f t="shared" si="35"/>
        <v>0</v>
      </c>
      <c r="W13" s="20">
        <f t="shared" ref="W13:X13" si="36">C13+F13+I13+L13+O13+R13+U13</f>
        <v>0</v>
      </c>
      <c r="X13" s="19">
        <f t="shared" si="36"/>
        <v>0</v>
      </c>
      <c r="Y13" s="21">
        <f t="shared" si="6"/>
        <v>7</v>
      </c>
      <c r="Z13" s="22">
        <f t="shared" si="7"/>
        <v>0</v>
      </c>
      <c r="AA13" s="23">
        <f t="shared" si="8"/>
        <v>1</v>
      </c>
      <c r="AB13" s="4"/>
      <c r="AC13" s="4"/>
    </row>
    <row r="14" spans="1:29" ht="19.5" customHeight="1" x14ac:dyDescent="0.35">
      <c r="A14" s="16" t="str">
        <f>Paramètres!K12</f>
        <v>Longué F Truffaut 1</v>
      </c>
      <c r="B14" s="66">
        <f>IF(C14&lt;&gt;"",IF((C14-D14)&gt;0,Paramètres!$B$17,IF((C14-D14)&lt;0,Paramètres!$B$19,IF((C14-D14)=0,Paramètres!$B$18))),"")</f>
        <v>1</v>
      </c>
      <c r="C14" s="67">
        <f>U21</f>
        <v>0</v>
      </c>
      <c r="D14" s="68">
        <f>T21</f>
        <v>0</v>
      </c>
      <c r="E14" s="69">
        <f>IF(F14&lt;&gt;"",IF((F14-G14)&gt;0,Paramètres!$B$17,IF((F14-G14)&lt;0,Paramètres!$B$19,IF((F14-G14)=0,Paramètres!$B$18))),"")</f>
        <v>1</v>
      </c>
      <c r="F14" s="67">
        <f t="shared" ref="F14:G14" si="37">T42</f>
        <v>0</v>
      </c>
      <c r="G14" s="68">
        <f t="shared" si="37"/>
        <v>0</v>
      </c>
      <c r="H14" s="69">
        <f>IF(I14&lt;&gt;"",IF((I14-J14)&gt;0,Paramètres!$B$17,IF((I14-J14)&lt;0,Paramètres!$B$19,IF((I14-J14)=0,Paramètres!$B$18))),"")</f>
        <v>1</v>
      </c>
      <c r="I14" s="67">
        <f>U44</f>
        <v>0</v>
      </c>
      <c r="J14" s="68">
        <f>T44</f>
        <v>0</v>
      </c>
      <c r="K14" s="69">
        <f>IF(L14&lt;&gt;"",IF((L14-M14)&gt;0,Paramètres!$B$17,IF((L14-M14)&lt;0,Paramètres!$B$19,IF((L14-M14)=0,Paramètres!$B$18))),"")</f>
        <v>1</v>
      </c>
      <c r="L14" s="67">
        <f>U48</f>
        <v>0</v>
      </c>
      <c r="M14" s="68">
        <f>T48</f>
        <v>0</v>
      </c>
      <c r="N14" s="69">
        <f>IF(O14&lt;&gt;"",IF((O14-P14)&gt;0,Paramètres!$B$17,IF((O14-P14)&lt;0,Paramètres!$B$19,IF((O14-P14)=0,Paramètres!$B$18))),"")</f>
        <v>1</v>
      </c>
      <c r="O14" s="67">
        <f t="shared" ref="O14:P14" si="38">T31</f>
        <v>0</v>
      </c>
      <c r="P14" s="68">
        <f t="shared" si="38"/>
        <v>0</v>
      </c>
      <c r="Q14" s="69">
        <f>IF(R14&lt;&gt;"",IF((R14-S14)&gt;0,Paramètres!$B$17,IF((R14-S14)&lt;0,Paramètres!$B$19,IF((R14-S14)=0,Paramètres!$B$18))),"")</f>
        <v>1</v>
      </c>
      <c r="R14" s="67">
        <f t="shared" ref="R14:S14" si="39">T53</f>
        <v>0</v>
      </c>
      <c r="S14" s="68">
        <f t="shared" si="39"/>
        <v>0</v>
      </c>
      <c r="T14" s="69">
        <f>IF(U14&lt;&gt;"",IF((U14-V14)&gt;0,Paramètres!$B$17,IF((U14-V14)&lt;0,Paramètres!$B$19,IF((U14-V14)=0,Paramètres!$B$18))),"")</f>
        <v>1</v>
      </c>
      <c r="U14" s="67">
        <f>U35</f>
        <v>0</v>
      </c>
      <c r="V14" s="68">
        <f>T35</f>
        <v>0</v>
      </c>
      <c r="W14" s="20">
        <f t="shared" ref="W14:X14" si="40">C14+F14+I14+L14+O14+R14+U14</f>
        <v>0</v>
      </c>
      <c r="X14" s="19">
        <f t="shared" si="40"/>
        <v>0</v>
      </c>
      <c r="Y14" s="26">
        <f t="shared" si="6"/>
        <v>7</v>
      </c>
      <c r="Z14" s="22">
        <f t="shared" si="7"/>
        <v>0</v>
      </c>
      <c r="AA14" s="23">
        <f t="shared" si="8"/>
        <v>1</v>
      </c>
      <c r="AB14" s="4"/>
      <c r="AC14" s="4"/>
    </row>
    <row r="15" spans="1:29" ht="19.5" customHeight="1" x14ac:dyDescent="0.35">
      <c r="A15" s="16" t="str">
        <f>Paramètres!K13</f>
        <v>Gennes P Eluard 2</v>
      </c>
      <c r="B15" s="66">
        <f>IF(C15&lt;&gt;"",IF((C15-D15)&gt;0,Paramètres!$B$17,IF((C15-D15)&lt;0,Paramètres!$B$19,IF((C15-D15)=0,Paramètres!$B$18))),"")</f>
        <v>1</v>
      </c>
      <c r="C15" s="67">
        <f>U20</f>
        <v>0</v>
      </c>
      <c r="D15" s="68">
        <f>T20</f>
        <v>0</v>
      </c>
      <c r="E15" s="69">
        <f>IF(F15&lt;&gt;"",IF((F15-G15)&gt;0,Paramètres!$B$17,IF((F15-G15)&lt;0,Paramètres!$B$19,IF((F15-G15)=0,Paramètres!$B$18))),"")</f>
        <v>1</v>
      </c>
      <c r="F15" s="67">
        <f t="shared" ref="F15:G15" si="41">T23</f>
        <v>0</v>
      </c>
      <c r="G15" s="68">
        <f t="shared" si="41"/>
        <v>0</v>
      </c>
      <c r="H15" s="69">
        <f>IF(I15&lt;&gt;"",IF((I15-J15)&gt;0,Paramètres!$B$17,IF((I15-J15)&lt;0,Paramètres!$B$19,IF((I15-J15)=0,Paramètres!$B$18))),"")</f>
        <v>1</v>
      </c>
      <c r="I15" s="67">
        <f t="shared" ref="I15:J15" si="42">T44</f>
        <v>0</v>
      </c>
      <c r="J15" s="68">
        <f t="shared" si="42"/>
        <v>0</v>
      </c>
      <c r="K15" s="69">
        <f>IF(L15&lt;&gt;"",IF((L15-M15)&gt;0,Paramètres!$B$17,IF((L15-M15)&lt;0,Paramètres!$B$19,IF((L15-M15)=0,Paramètres!$B$18))),"")</f>
        <v>1</v>
      </c>
      <c r="L15" s="67">
        <f>U27</f>
        <v>0</v>
      </c>
      <c r="M15" s="68">
        <f>T27</f>
        <v>0</v>
      </c>
      <c r="N15" s="69">
        <f>IF(O15&lt;&gt;"",IF((O15-P15)&gt;0,Paramètres!$B$17,IF((O15-P15)&lt;0,Paramètres!$B$19,IF((O15-P15)=0,Paramètres!$B$18))),"")</f>
        <v>1</v>
      </c>
      <c r="O15" s="67">
        <f t="shared" ref="O15:P15" si="43">T49</f>
        <v>0</v>
      </c>
      <c r="P15" s="68">
        <f t="shared" si="43"/>
        <v>0</v>
      </c>
      <c r="Q15" s="69">
        <f>IF(R15&lt;&gt;"",IF((R15-S15)&gt;0,Paramètres!$B$17,IF((R15-S15)&lt;0,Paramètres!$B$19,IF((R15-S15)=0,Paramètres!$B$18))),"")</f>
        <v>1</v>
      </c>
      <c r="R15" s="67">
        <f>U51</f>
        <v>0</v>
      </c>
      <c r="S15" s="68">
        <f>T51</f>
        <v>0</v>
      </c>
      <c r="T15" s="69">
        <f>IF(U15&lt;&gt;"",IF((U15-V15)&gt;0,Paramètres!$B$17,IF((U15-V15)&lt;0,Paramètres!$B$19,IF((U15-V15)=0,Paramètres!$B$18))),"")</f>
        <v>1</v>
      </c>
      <c r="U15" s="67">
        <f t="shared" ref="U15:V15" si="44">T34</f>
        <v>0</v>
      </c>
      <c r="V15" s="68">
        <f t="shared" si="44"/>
        <v>0</v>
      </c>
      <c r="W15" s="20">
        <f t="shared" ref="W15:X15" si="45">C15+F15+I15+L15+O15+R15+U15</f>
        <v>0</v>
      </c>
      <c r="X15" s="19">
        <f t="shared" si="45"/>
        <v>0</v>
      </c>
      <c r="Y15" s="21">
        <f t="shared" si="6"/>
        <v>7</v>
      </c>
      <c r="Z15" s="22">
        <f t="shared" si="7"/>
        <v>0</v>
      </c>
      <c r="AA15" s="23">
        <f t="shared" si="8"/>
        <v>1</v>
      </c>
      <c r="AB15" s="4"/>
      <c r="AC15" s="4"/>
    </row>
    <row r="16" spans="1:29" ht="19.5" customHeight="1" x14ac:dyDescent="0.35">
      <c r="A16" s="34" t="str">
        <f>Paramètres!K14</f>
        <v>Baugé Chateaucoin 4</v>
      </c>
      <c r="B16" s="70">
        <f>IF(C16&lt;&gt;"",IF((C16-D16)&gt;0,Paramètres!$B$17,IF((C16-D16)&lt;0,Paramètres!$B$19,IF((C16-D16)=0,Paramètres!$B$18))),"")</f>
        <v>1</v>
      </c>
      <c r="C16" s="71">
        <f t="shared" ref="C16:D16" si="46">T41</f>
        <v>0</v>
      </c>
      <c r="D16" s="72">
        <f t="shared" si="46"/>
        <v>0</v>
      </c>
      <c r="E16" s="73">
        <f>IF(F16&lt;&gt;"",IF((F16-G16)&gt;0,Paramètres!$B$17,IF((F16-G16)&lt;0,Paramètres!$B$19,IF((F16-G16)=0,Paramètres!$B$18))),"")</f>
        <v>1</v>
      </c>
      <c r="F16" s="71">
        <f>U24</f>
        <v>0</v>
      </c>
      <c r="G16" s="72">
        <f>T24</f>
        <v>0</v>
      </c>
      <c r="H16" s="73">
        <f>IF(I16&lt;&gt;"",IF((I16-J16)&gt;0,Paramètres!$B$17,IF((I16-J16)&lt;0,Paramètres!$B$19,IF((I16-J16)=0,Paramètres!$B$18))),"")</f>
        <v>1</v>
      </c>
      <c r="I16" s="71">
        <f t="shared" ref="I16:J16" si="47">T45</f>
        <v>0</v>
      </c>
      <c r="J16" s="72">
        <f t="shared" si="47"/>
        <v>0</v>
      </c>
      <c r="K16" s="73">
        <f>IF(L16&lt;&gt;"",IF((L16-M16)&gt;0,Paramètres!$B$17,IF((L16-M16)&lt;0,Paramètres!$B$19,IF((L16-M16)=0,Paramètres!$B$18))),"")</f>
        <v>1</v>
      </c>
      <c r="L16" s="71">
        <f>U49</f>
        <v>0</v>
      </c>
      <c r="M16" s="72">
        <f>T49</f>
        <v>0</v>
      </c>
      <c r="N16" s="73">
        <f>IF(O16&lt;&gt;"",IF((O16-P16)&gt;0,Paramètres!$B$17,IF((O16-P16)&lt;0,Paramètres!$B$19,IF((O16-P16)=0,Paramètres!$B$18))),"")</f>
        <v>1</v>
      </c>
      <c r="O16" s="71">
        <f>U49</f>
        <v>0</v>
      </c>
      <c r="P16" s="72">
        <f>T49</f>
        <v>0</v>
      </c>
      <c r="Q16" s="73">
        <f>IF(R16&lt;&gt;"",IF((R16-S16)&gt;0,Paramètres!$B$17,IF((R16-S16)&lt;0,Paramètres!$B$19,IF((R16-S16)=0,Paramètres!$B$18))),"")</f>
        <v>1</v>
      </c>
      <c r="R16" s="71">
        <f t="shared" ref="R16:R17" si="48">U50</f>
        <v>0</v>
      </c>
      <c r="S16" s="72">
        <f t="shared" ref="S16:S17" si="49">T50</f>
        <v>0</v>
      </c>
      <c r="T16" s="73">
        <f>IF(U16&lt;&gt;"",IF((U16-V16)&gt;0,Paramètres!$B$17,IF((U16-V16)&lt;0,Paramètres!$B$19,IF((U16-V16)=0,Paramètres!$B$18))),"")</f>
        <v>1</v>
      </c>
      <c r="U16" s="71">
        <f>U53</f>
        <v>0</v>
      </c>
      <c r="V16" s="72">
        <f>T53</f>
        <v>0</v>
      </c>
      <c r="W16" s="38">
        <f t="shared" ref="W16:X16" si="50">C16+F16+I16+L16+O16+R16+U16</f>
        <v>0</v>
      </c>
      <c r="X16" s="37">
        <f t="shared" si="50"/>
        <v>0</v>
      </c>
      <c r="Y16" s="39">
        <f t="shared" si="6"/>
        <v>7</v>
      </c>
      <c r="Z16" s="40">
        <f t="shared" si="7"/>
        <v>0</v>
      </c>
      <c r="AA16" s="41">
        <f t="shared" si="8"/>
        <v>1</v>
      </c>
      <c r="AB16" s="4"/>
      <c r="AC16" s="4"/>
    </row>
    <row r="17" spans="1:29" ht="19.5" hidden="1" customHeight="1" x14ac:dyDescent="0.35">
      <c r="A17" s="86">
        <f>Paramètres!K15</f>
        <v>0</v>
      </c>
      <c r="B17" s="87">
        <f>IF(C17&lt;&gt;"",IF((C17-D17)&gt;0,Paramètres!$B$17,IF((C17-D17)&lt;0,Paramètres!$B$19,IF((C17-D17)=0,Paramètres!$B$18))),"")</f>
        <v>1</v>
      </c>
      <c r="C17" s="88">
        <f t="shared" ref="C17:D17" si="51">T22</f>
        <v>0</v>
      </c>
      <c r="D17" s="89">
        <f t="shared" si="51"/>
        <v>0</v>
      </c>
      <c r="E17" s="87">
        <f>IF(F17&lt;&gt;"",IF((F17-G17)&gt;0,Paramètres!$B$17,IF((F17-G17)&lt;0,Paramètres!$B$19,IF((F17-G17)=0,Paramètres!$B$18))),"")</f>
        <v>1</v>
      </c>
      <c r="F17" s="88">
        <f>U24</f>
        <v>0</v>
      </c>
      <c r="G17" s="89">
        <f>T24</f>
        <v>0</v>
      </c>
      <c r="H17" s="87">
        <f>IF(I17&lt;&gt;"",IF((I17-J17)&gt;0,Paramètres!$B$17,IF((I17-J17)&lt;0,Paramètres!$B$19,IF((I17-J17)=0,Paramètres!$B$18))),"")</f>
        <v>1</v>
      </c>
      <c r="I17" s="88">
        <f t="shared" ref="I17:J17" si="52">T26</f>
        <v>0</v>
      </c>
      <c r="J17" s="89">
        <f t="shared" si="52"/>
        <v>0</v>
      </c>
      <c r="K17" s="87">
        <f>IF(L17&lt;&gt;"",IF((L17-M17)&gt;0,Paramètres!$B$17,IF((L17-M17)&lt;0,Paramètres!$B$19,IF((L17-M17)=0,Paramètres!$B$18))),"")</f>
        <v>1</v>
      </c>
      <c r="L17" s="88">
        <f>U47</f>
        <v>0</v>
      </c>
      <c r="M17" s="89">
        <f>T47</f>
        <v>0</v>
      </c>
      <c r="N17" s="87">
        <f>IF(O17&lt;&gt;"",IF((O17-P17)&gt;0,Paramètres!$B$17,IF((O17-P17)&lt;0,Paramètres!$B$19,IF((O17-P17)=0,Paramètres!$B$18))),"")</f>
        <v>1</v>
      </c>
      <c r="O17" s="88">
        <f>U49</f>
        <v>0</v>
      </c>
      <c r="P17" s="89">
        <f>T49</f>
        <v>0</v>
      </c>
      <c r="Q17" s="87">
        <f>IF(R17&lt;&gt;"",IF((R17-S17)&gt;0,Paramètres!$B$17,IF((R17-S17)&lt;0,Paramètres!$B$19,IF((R17-S17)=0,Paramètres!$B$18))),"")</f>
        <v>1</v>
      </c>
      <c r="R17" s="88">
        <f t="shared" si="48"/>
        <v>0</v>
      </c>
      <c r="S17" s="89">
        <f t="shared" si="49"/>
        <v>0</v>
      </c>
      <c r="T17" s="87">
        <f>IF(U17&lt;&gt;"",IF((U17-V17)&gt;0,Paramètres!$B$17,IF((U17-V17)&lt;0,Paramètres!$B$19,IF((U17-V17)=0,Paramètres!$B$18))),"")</f>
        <v>1</v>
      </c>
      <c r="U17" s="88">
        <f t="shared" ref="U17:V17" si="53">T54</f>
        <v>0</v>
      </c>
      <c r="V17" s="89">
        <f t="shared" si="53"/>
        <v>0</v>
      </c>
      <c r="W17" s="90">
        <f t="shared" ref="W17:X17" si="54">C17+F17+I17+L17+O17+R17+U17</f>
        <v>0</v>
      </c>
      <c r="X17" s="89">
        <f t="shared" si="54"/>
        <v>0</v>
      </c>
      <c r="Y17" s="91">
        <f t="shared" si="6"/>
        <v>7</v>
      </c>
      <c r="Z17" s="92">
        <f t="shared" si="7"/>
        <v>0</v>
      </c>
      <c r="AA17" s="93">
        <f t="shared" si="8"/>
        <v>1</v>
      </c>
      <c r="AB17" s="4"/>
      <c r="AC17" s="4"/>
    </row>
    <row r="18" spans="1:29" ht="12.75" customHeight="1" x14ac:dyDescent="0.2">
      <c r="A18" s="42" t="s">
        <v>18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8.75" customHeight="1" x14ac:dyDescent="0.2">
      <c r="A19" s="116" t="str">
        <f>Paramètres!K3</f>
        <v>B9</v>
      </c>
      <c r="B19" s="167" t="s">
        <v>19</v>
      </c>
      <c r="C19" s="168"/>
      <c r="D19" s="168"/>
      <c r="E19" s="168"/>
      <c r="F19" s="168"/>
      <c r="G19" s="168"/>
      <c r="H19" s="168"/>
      <c r="I19" s="168"/>
      <c r="J19" s="169"/>
      <c r="K19" s="167" t="s">
        <v>20</v>
      </c>
      <c r="L19" s="168"/>
      <c r="M19" s="168"/>
      <c r="N19" s="168"/>
      <c r="O19" s="168"/>
      <c r="P19" s="168"/>
      <c r="Q19" s="168"/>
      <c r="R19" s="168"/>
      <c r="S19" s="170"/>
      <c r="T19" s="181" t="s">
        <v>21</v>
      </c>
      <c r="U19" s="182"/>
      <c r="V19" s="1"/>
      <c r="W19" s="1"/>
      <c r="X19" s="1"/>
      <c r="Y19" s="1"/>
      <c r="Z19" s="1"/>
      <c r="AA19" s="1"/>
      <c r="AB19" s="1"/>
      <c r="AC19" s="1"/>
    </row>
    <row r="20" spans="1:29" ht="15" customHeight="1" x14ac:dyDescent="0.2">
      <c r="A20" s="117" t="s">
        <v>22</v>
      </c>
      <c r="B20" s="121" t="str">
        <f>A8</f>
        <v>Bretonnais Cholet 1</v>
      </c>
      <c r="C20" s="119"/>
      <c r="D20" s="119"/>
      <c r="E20" s="119"/>
      <c r="F20" s="119"/>
      <c r="G20" s="119"/>
      <c r="H20" s="119"/>
      <c r="I20" s="119"/>
      <c r="J20" s="120"/>
      <c r="K20" s="165" t="str">
        <f>A15</f>
        <v>Gennes P Eluard 2</v>
      </c>
      <c r="L20" s="119"/>
      <c r="M20" s="119"/>
      <c r="N20" s="119"/>
      <c r="O20" s="119"/>
      <c r="P20" s="119"/>
      <c r="Q20" s="119"/>
      <c r="R20" s="119"/>
      <c r="S20" s="120"/>
      <c r="T20" s="45"/>
      <c r="U20" s="77"/>
      <c r="V20" s="1"/>
      <c r="W20" s="1"/>
      <c r="X20" s="1"/>
      <c r="Y20" s="1"/>
      <c r="Z20" s="1"/>
      <c r="AA20" s="1"/>
      <c r="AB20" s="1"/>
      <c r="AC20" s="47" t="s">
        <v>18</v>
      </c>
    </row>
    <row r="21" spans="1:29" ht="15" customHeight="1" x14ac:dyDescent="0.2">
      <c r="A21" s="110" t="s">
        <v>23</v>
      </c>
      <c r="B21" s="121" t="str">
        <f>A11</f>
        <v>St Louis Jallais 3</v>
      </c>
      <c r="C21" s="119"/>
      <c r="D21" s="119"/>
      <c r="E21" s="119"/>
      <c r="F21" s="119"/>
      <c r="G21" s="119"/>
      <c r="H21" s="119"/>
      <c r="I21" s="119"/>
      <c r="J21" s="120"/>
      <c r="K21" s="165" t="str">
        <f>A14</f>
        <v>Longué F Truffaut 1</v>
      </c>
      <c r="L21" s="119"/>
      <c r="M21" s="119"/>
      <c r="N21" s="119"/>
      <c r="O21" s="119"/>
      <c r="P21" s="119"/>
      <c r="Q21" s="119"/>
      <c r="R21" s="119"/>
      <c r="S21" s="120"/>
      <c r="T21" s="45"/>
      <c r="U21" s="77"/>
      <c r="V21" s="1"/>
      <c r="W21" s="1"/>
      <c r="X21" s="1"/>
      <c r="Y21" s="1"/>
      <c r="Z21" s="1"/>
      <c r="AA21" s="1"/>
      <c r="AB21" s="1"/>
      <c r="AC21" s="47"/>
    </row>
    <row r="22" spans="1:29" ht="15" customHeight="1" x14ac:dyDescent="0.2">
      <c r="A22" s="111" t="s">
        <v>24</v>
      </c>
      <c r="B22" s="121" t="str">
        <f>A10</f>
        <v>CA St Germain sur Moine 2</v>
      </c>
      <c r="C22" s="119"/>
      <c r="D22" s="119"/>
      <c r="E22" s="119"/>
      <c r="F22" s="119"/>
      <c r="G22" s="119"/>
      <c r="H22" s="119"/>
      <c r="I22" s="119"/>
      <c r="J22" s="120"/>
      <c r="K22" s="165" t="str">
        <f>A8</f>
        <v>Bretonnais Cholet 1</v>
      </c>
      <c r="L22" s="119"/>
      <c r="M22" s="119"/>
      <c r="N22" s="119"/>
      <c r="O22" s="119"/>
      <c r="P22" s="119"/>
      <c r="Q22" s="119"/>
      <c r="R22" s="119"/>
      <c r="S22" s="120"/>
      <c r="T22" s="45"/>
      <c r="U22" s="77"/>
      <c r="V22" s="1"/>
      <c r="W22" s="1"/>
      <c r="X22" s="1"/>
      <c r="Y22" s="1"/>
      <c r="Z22" s="1"/>
      <c r="AA22" s="1"/>
      <c r="AB22" s="1"/>
      <c r="AC22" s="47" t="s">
        <v>18</v>
      </c>
    </row>
    <row r="23" spans="1:29" ht="15" customHeight="1" x14ac:dyDescent="0.2">
      <c r="A23" s="111" t="s">
        <v>25</v>
      </c>
      <c r="B23" s="121" t="str">
        <f>A15</f>
        <v>Gennes P Eluard 2</v>
      </c>
      <c r="C23" s="119"/>
      <c r="D23" s="119"/>
      <c r="E23" s="119"/>
      <c r="F23" s="119"/>
      <c r="G23" s="119"/>
      <c r="H23" s="119"/>
      <c r="I23" s="119"/>
      <c r="J23" s="120"/>
      <c r="K23" s="165" t="str">
        <f>A11</f>
        <v>St Louis Jallais 3</v>
      </c>
      <c r="L23" s="119"/>
      <c r="M23" s="119"/>
      <c r="N23" s="119"/>
      <c r="O23" s="119"/>
      <c r="P23" s="119"/>
      <c r="Q23" s="119"/>
      <c r="R23" s="119"/>
      <c r="S23" s="120"/>
      <c r="T23" s="50"/>
      <c r="U23" s="78"/>
      <c r="V23" s="1"/>
      <c r="W23" s="1"/>
      <c r="X23" s="1"/>
      <c r="Y23" s="1"/>
      <c r="Z23" s="1"/>
      <c r="AA23" s="1"/>
      <c r="AB23" s="1"/>
      <c r="AC23" s="47"/>
    </row>
    <row r="24" spans="1:29" ht="15" customHeight="1" x14ac:dyDescent="0.2">
      <c r="A24" s="111" t="s">
        <v>26</v>
      </c>
      <c r="B24" s="121" t="str">
        <f>A8</f>
        <v>Bretonnais Cholet 1</v>
      </c>
      <c r="C24" s="119"/>
      <c r="D24" s="119"/>
      <c r="E24" s="119"/>
      <c r="F24" s="119"/>
      <c r="G24" s="119"/>
      <c r="H24" s="119"/>
      <c r="I24" s="119"/>
      <c r="J24" s="120"/>
      <c r="K24" s="165" t="str">
        <f>A16</f>
        <v>Baugé Chateaucoin 4</v>
      </c>
      <c r="L24" s="119"/>
      <c r="M24" s="119"/>
      <c r="N24" s="119"/>
      <c r="O24" s="119"/>
      <c r="P24" s="119"/>
      <c r="Q24" s="119"/>
      <c r="R24" s="119"/>
      <c r="S24" s="120"/>
      <c r="T24" s="50"/>
      <c r="U24" s="78"/>
      <c r="V24" s="1"/>
      <c r="W24" s="1"/>
      <c r="X24" s="1"/>
      <c r="Y24" s="1"/>
      <c r="Z24" s="1"/>
      <c r="AA24" s="1"/>
      <c r="AB24" s="1"/>
      <c r="AC24" s="47"/>
    </row>
    <row r="25" spans="1:29" ht="15" customHeight="1" x14ac:dyDescent="0.2">
      <c r="A25" s="111" t="s">
        <v>27</v>
      </c>
      <c r="B25" s="121" t="str">
        <f>A11</f>
        <v>St Louis Jallais 3</v>
      </c>
      <c r="C25" s="119"/>
      <c r="D25" s="119"/>
      <c r="E25" s="119"/>
      <c r="F25" s="119"/>
      <c r="G25" s="119"/>
      <c r="H25" s="119"/>
      <c r="I25" s="119"/>
      <c r="J25" s="120"/>
      <c r="K25" s="165" t="str">
        <f>A10</f>
        <v>CA St Germain sur Moine 2</v>
      </c>
      <c r="L25" s="119"/>
      <c r="M25" s="119"/>
      <c r="N25" s="119"/>
      <c r="O25" s="119"/>
      <c r="P25" s="119"/>
      <c r="Q25" s="119"/>
      <c r="R25" s="119"/>
      <c r="S25" s="120"/>
      <c r="T25" s="50"/>
      <c r="U25" s="78"/>
      <c r="V25" s="1"/>
      <c r="W25" s="1"/>
      <c r="X25" s="1"/>
      <c r="Y25" s="1"/>
      <c r="Z25" s="1"/>
      <c r="AA25" s="1"/>
      <c r="AB25" s="1"/>
      <c r="AC25" s="47"/>
    </row>
    <row r="26" spans="1:29" ht="15" customHeight="1" x14ac:dyDescent="0.2">
      <c r="A26" s="111" t="s">
        <v>28</v>
      </c>
      <c r="B26" s="121" t="str">
        <f>A13</f>
        <v>Avrillé Jannequin 1</v>
      </c>
      <c r="C26" s="119"/>
      <c r="D26" s="119"/>
      <c r="E26" s="119"/>
      <c r="F26" s="119"/>
      <c r="G26" s="119"/>
      <c r="H26" s="119"/>
      <c r="I26" s="119"/>
      <c r="J26" s="120"/>
      <c r="K26" s="165" t="str">
        <f>A8</f>
        <v>Bretonnais Cholet 1</v>
      </c>
      <c r="L26" s="119"/>
      <c r="M26" s="119"/>
      <c r="N26" s="119"/>
      <c r="O26" s="119"/>
      <c r="P26" s="119"/>
      <c r="Q26" s="119"/>
      <c r="R26" s="119"/>
      <c r="S26" s="120"/>
      <c r="T26" s="50"/>
      <c r="U26" s="78"/>
      <c r="V26" s="1"/>
      <c r="W26" s="1"/>
      <c r="X26" s="1"/>
      <c r="Y26" s="47"/>
      <c r="Z26" s="1"/>
      <c r="AA26" s="1"/>
      <c r="AB26" s="1"/>
      <c r="AC26" s="47"/>
    </row>
    <row r="27" spans="1:29" ht="15" customHeight="1" x14ac:dyDescent="0.2">
      <c r="A27" s="111" t="s">
        <v>29</v>
      </c>
      <c r="B27" s="121" t="str">
        <f>A10</f>
        <v>CA St Germain sur Moine 2</v>
      </c>
      <c r="C27" s="119"/>
      <c r="D27" s="119"/>
      <c r="E27" s="119"/>
      <c r="F27" s="119"/>
      <c r="G27" s="119"/>
      <c r="H27" s="119"/>
      <c r="I27" s="119"/>
      <c r="J27" s="120"/>
      <c r="K27" s="165" t="str">
        <f>A15</f>
        <v>Gennes P Eluard 2</v>
      </c>
      <c r="L27" s="119"/>
      <c r="M27" s="119"/>
      <c r="N27" s="119"/>
      <c r="O27" s="119"/>
      <c r="P27" s="119"/>
      <c r="Q27" s="119"/>
      <c r="R27" s="119"/>
      <c r="S27" s="120"/>
      <c r="T27" s="79"/>
      <c r="U27" s="78"/>
      <c r="V27" s="1"/>
      <c r="W27" s="1"/>
      <c r="X27" s="1"/>
      <c r="Y27" s="47"/>
      <c r="Z27" s="1"/>
      <c r="AA27" s="1"/>
      <c r="AB27" s="1"/>
      <c r="AC27" s="53"/>
    </row>
    <row r="28" spans="1:29" ht="15" customHeight="1" x14ac:dyDescent="0.2">
      <c r="A28" s="111" t="s">
        <v>30</v>
      </c>
      <c r="B28" s="166"/>
      <c r="C28" s="119"/>
      <c r="D28" s="119"/>
      <c r="E28" s="119"/>
      <c r="F28" s="119"/>
      <c r="G28" s="119"/>
      <c r="H28" s="119"/>
      <c r="I28" s="119"/>
      <c r="J28" s="120"/>
      <c r="K28" s="173"/>
      <c r="L28" s="119"/>
      <c r="M28" s="119"/>
      <c r="N28" s="119"/>
      <c r="O28" s="119"/>
      <c r="P28" s="119"/>
      <c r="Q28" s="119"/>
      <c r="R28" s="119"/>
      <c r="S28" s="120"/>
      <c r="T28" s="79"/>
      <c r="U28" s="78"/>
      <c r="V28" s="1"/>
      <c r="W28" s="1"/>
      <c r="X28" s="1"/>
      <c r="Y28" s="47"/>
      <c r="Z28" s="1"/>
      <c r="AA28" s="1"/>
      <c r="AB28" s="1"/>
      <c r="AC28" s="53"/>
    </row>
    <row r="29" spans="1:29" ht="15" customHeight="1" x14ac:dyDescent="0.2">
      <c r="A29" s="111" t="s">
        <v>31</v>
      </c>
      <c r="B29" s="121" t="str">
        <f>A8</f>
        <v>Bretonnais Cholet 1</v>
      </c>
      <c r="C29" s="119"/>
      <c r="D29" s="119"/>
      <c r="E29" s="119"/>
      <c r="F29" s="119"/>
      <c r="G29" s="119"/>
      <c r="H29" s="119"/>
      <c r="I29" s="119"/>
      <c r="J29" s="120"/>
      <c r="K29" s="165" t="str">
        <f t="shared" ref="K29:K30" si="55">A12</f>
        <v>Saumur Delessert 1</v>
      </c>
      <c r="L29" s="119"/>
      <c r="M29" s="119"/>
      <c r="N29" s="119"/>
      <c r="O29" s="119"/>
      <c r="P29" s="119"/>
      <c r="Q29" s="119"/>
      <c r="R29" s="119"/>
      <c r="S29" s="120"/>
      <c r="T29" s="79"/>
      <c r="U29" s="78"/>
      <c r="V29" s="1"/>
      <c r="W29" s="1"/>
      <c r="X29" s="1"/>
      <c r="Y29" s="47"/>
      <c r="Z29" s="1"/>
      <c r="AA29" s="1"/>
      <c r="AB29" s="1"/>
      <c r="AC29" s="1"/>
    </row>
    <row r="30" spans="1:29" ht="15" customHeight="1" x14ac:dyDescent="0.2">
      <c r="A30" s="111" t="s">
        <v>32</v>
      </c>
      <c r="B30" s="121" t="str">
        <f>A11</f>
        <v>St Louis Jallais 3</v>
      </c>
      <c r="C30" s="119"/>
      <c r="D30" s="119"/>
      <c r="E30" s="119"/>
      <c r="F30" s="119"/>
      <c r="G30" s="119"/>
      <c r="H30" s="119"/>
      <c r="I30" s="119"/>
      <c r="J30" s="120"/>
      <c r="K30" s="165" t="str">
        <f t="shared" si="55"/>
        <v>Avrillé Jannequin 1</v>
      </c>
      <c r="L30" s="119"/>
      <c r="M30" s="119"/>
      <c r="N30" s="119"/>
      <c r="O30" s="119"/>
      <c r="P30" s="119"/>
      <c r="Q30" s="119"/>
      <c r="R30" s="119"/>
      <c r="S30" s="120"/>
      <c r="T30" s="79"/>
      <c r="U30" s="78"/>
      <c r="V30" s="1"/>
      <c r="W30" s="1"/>
      <c r="X30" s="1"/>
      <c r="Y30" s="47"/>
      <c r="Z30" s="1"/>
      <c r="AA30" s="1"/>
      <c r="AB30" s="1"/>
      <c r="AC30" s="3"/>
    </row>
    <row r="31" spans="1:29" ht="15" customHeight="1" x14ac:dyDescent="0.2">
      <c r="A31" s="111" t="s">
        <v>33</v>
      </c>
      <c r="B31" s="121" t="str">
        <f>A14</f>
        <v>Longué F Truffaut 1</v>
      </c>
      <c r="C31" s="119"/>
      <c r="D31" s="119"/>
      <c r="E31" s="119"/>
      <c r="F31" s="119"/>
      <c r="G31" s="119"/>
      <c r="H31" s="119"/>
      <c r="I31" s="119"/>
      <c r="J31" s="120"/>
      <c r="K31" s="165" t="str">
        <f>A9</f>
        <v>JA St Sylvain 1</v>
      </c>
      <c r="L31" s="119"/>
      <c r="M31" s="119"/>
      <c r="N31" s="119"/>
      <c r="O31" s="119"/>
      <c r="P31" s="119"/>
      <c r="Q31" s="119"/>
      <c r="R31" s="119"/>
      <c r="S31" s="120"/>
      <c r="T31" s="50"/>
      <c r="U31" s="78"/>
      <c r="V31" s="1"/>
      <c r="W31" s="1"/>
      <c r="X31" s="1"/>
      <c r="Y31" s="53"/>
      <c r="Z31" s="1"/>
      <c r="AA31" s="1"/>
      <c r="AB31" s="1"/>
      <c r="AC31" s="3"/>
    </row>
    <row r="32" spans="1:29" ht="15" customHeight="1" x14ac:dyDescent="0.2">
      <c r="A32" s="111" t="s">
        <v>34</v>
      </c>
      <c r="B32" s="121" t="str">
        <f>A12</f>
        <v>Saumur Delessert 1</v>
      </c>
      <c r="C32" s="119"/>
      <c r="D32" s="119"/>
      <c r="E32" s="119"/>
      <c r="F32" s="119"/>
      <c r="G32" s="119"/>
      <c r="H32" s="119"/>
      <c r="I32" s="119"/>
      <c r="J32" s="120"/>
      <c r="K32" s="165" t="str">
        <f>A11</f>
        <v>St Louis Jallais 3</v>
      </c>
      <c r="L32" s="119"/>
      <c r="M32" s="119"/>
      <c r="N32" s="119"/>
      <c r="O32" s="119"/>
      <c r="P32" s="119"/>
      <c r="Q32" s="119"/>
      <c r="R32" s="119"/>
      <c r="S32" s="120"/>
      <c r="T32" s="50"/>
      <c r="U32" s="78"/>
      <c r="V32" s="1"/>
      <c r="W32" s="1"/>
      <c r="X32" s="1"/>
      <c r="Y32" s="1"/>
      <c r="Z32" s="1"/>
      <c r="AA32" s="1"/>
      <c r="AB32" s="1"/>
      <c r="AC32" s="3"/>
    </row>
    <row r="33" spans="1:29" ht="15" customHeight="1" x14ac:dyDescent="0.2">
      <c r="A33" s="111" t="s">
        <v>35</v>
      </c>
      <c r="B33" s="121" t="str">
        <f>A8</f>
        <v>Bretonnais Cholet 1</v>
      </c>
      <c r="C33" s="119"/>
      <c r="D33" s="119"/>
      <c r="E33" s="119"/>
      <c r="F33" s="119"/>
      <c r="G33" s="119"/>
      <c r="H33" s="119"/>
      <c r="I33" s="119"/>
      <c r="J33" s="120"/>
      <c r="K33" s="165" t="str">
        <f>A9</f>
        <v>JA St Sylvain 1</v>
      </c>
      <c r="L33" s="119"/>
      <c r="M33" s="119"/>
      <c r="N33" s="119"/>
      <c r="O33" s="119"/>
      <c r="P33" s="119"/>
      <c r="Q33" s="119"/>
      <c r="R33" s="119"/>
      <c r="S33" s="120"/>
      <c r="T33" s="50"/>
      <c r="U33" s="78"/>
      <c r="V33" s="1"/>
      <c r="W33" s="1"/>
      <c r="X33" s="1"/>
      <c r="Y33" s="1"/>
      <c r="Z33" s="1"/>
      <c r="AA33" s="1"/>
      <c r="AB33" s="1"/>
      <c r="AC33" s="3"/>
    </row>
    <row r="34" spans="1:29" ht="15" customHeight="1" x14ac:dyDescent="0.2">
      <c r="A34" s="111" t="s">
        <v>36</v>
      </c>
      <c r="B34" s="121" t="str">
        <f>A15</f>
        <v>Gennes P Eluard 2</v>
      </c>
      <c r="C34" s="119"/>
      <c r="D34" s="119"/>
      <c r="E34" s="119"/>
      <c r="F34" s="119"/>
      <c r="G34" s="119"/>
      <c r="H34" s="119"/>
      <c r="I34" s="119"/>
      <c r="J34" s="120"/>
      <c r="K34" s="165" t="str">
        <f>A12</f>
        <v>Saumur Delessert 1</v>
      </c>
      <c r="L34" s="119"/>
      <c r="M34" s="119"/>
      <c r="N34" s="119"/>
      <c r="O34" s="119"/>
      <c r="P34" s="119"/>
      <c r="Q34" s="119"/>
      <c r="R34" s="119"/>
      <c r="S34" s="120"/>
      <c r="T34" s="50"/>
      <c r="U34" s="78"/>
      <c r="V34" s="1"/>
      <c r="W34" s="1"/>
      <c r="X34" s="1"/>
      <c r="Y34" s="1"/>
      <c r="Z34" s="1"/>
      <c r="AA34" s="1"/>
      <c r="AB34" s="1"/>
      <c r="AC34" s="3"/>
    </row>
    <row r="35" spans="1:29" ht="15" customHeight="1" x14ac:dyDescent="0.2">
      <c r="A35" s="112" t="s">
        <v>37</v>
      </c>
      <c r="B35" s="121" t="str">
        <f>A8</f>
        <v>Bretonnais Cholet 1</v>
      </c>
      <c r="C35" s="119"/>
      <c r="D35" s="119"/>
      <c r="E35" s="119"/>
      <c r="F35" s="119"/>
      <c r="G35" s="119"/>
      <c r="H35" s="119"/>
      <c r="I35" s="119"/>
      <c r="J35" s="120"/>
      <c r="K35" s="165" t="str">
        <f>A14</f>
        <v>Longué F Truffaut 1</v>
      </c>
      <c r="L35" s="119"/>
      <c r="M35" s="119"/>
      <c r="N35" s="119"/>
      <c r="O35" s="119"/>
      <c r="P35" s="119"/>
      <c r="Q35" s="119"/>
      <c r="R35" s="119"/>
      <c r="S35" s="120"/>
      <c r="T35" s="55"/>
      <c r="U35" s="80"/>
      <c r="V35" s="1"/>
      <c r="W35" s="1"/>
      <c r="X35" s="1"/>
      <c r="Y35" s="1"/>
      <c r="Z35" s="1"/>
      <c r="AA35" s="1"/>
      <c r="AB35" s="1"/>
      <c r="AC35" s="3"/>
    </row>
    <row r="36" spans="1:29" ht="15" customHeight="1" x14ac:dyDescent="0.2">
      <c r="A36" s="112" t="s">
        <v>38</v>
      </c>
      <c r="B36" s="121" t="str">
        <f>A12</f>
        <v>Saumur Delessert 1</v>
      </c>
      <c r="C36" s="119"/>
      <c r="D36" s="119"/>
      <c r="E36" s="119"/>
      <c r="F36" s="119"/>
      <c r="G36" s="119"/>
      <c r="H36" s="119"/>
      <c r="I36" s="119"/>
      <c r="J36" s="120"/>
      <c r="K36" s="165" t="str">
        <f>A16</f>
        <v>Baugé Chateaucoin 4</v>
      </c>
      <c r="L36" s="119"/>
      <c r="M36" s="119"/>
      <c r="N36" s="119"/>
      <c r="O36" s="119"/>
      <c r="P36" s="119"/>
      <c r="Q36" s="119"/>
      <c r="R36" s="119"/>
      <c r="S36" s="120"/>
      <c r="T36" s="55"/>
      <c r="U36" s="80"/>
      <c r="V36" s="1"/>
      <c r="W36" s="1"/>
      <c r="X36" s="1"/>
      <c r="Y36" s="1"/>
      <c r="Z36" s="1"/>
      <c r="AA36" s="1"/>
      <c r="AB36" s="1"/>
      <c r="AC36" s="3"/>
    </row>
    <row r="37" spans="1:29" ht="15" customHeight="1" x14ac:dyDescent="0.2">
      <c r="A37" s="112" t="s">
        <v>39</v>
      </c>
      <c r="B37" s="166"/>
      <c r="C37" s="119"/>
      <c r="D37" s="119"/>
      <c r="E37" s="119"/>
      <c r="F37" s="119"/>
      <c r="G37" s="119"/>
      <c r="H37" s="119"/>
      <c r="I37" s="119"/>
      <c r="J37" s="120"/>
      <c r="K37" s="173"/>
      <c r="L37" s="119"/>
      <c r="M37" s="119"/>
      <c r="N37" s="119"/>
      <c r="O37" s="119"/>
      <c r="P37" s="119"/>
      <c r="Q37" s="119"/>
      <c r="R37" s="119"/>
      <c r="S37" s="120"/>
      <c r="T37" s="55"/>
      <c r="U37" s="80"/>
      <c r="V37" s="1"/>
      <c r="W37" s="1"/>
      <c r="X37" s="1"/>
      <c r="Y37" s="1"/>
      <c r="Z37" s="1"/>
      <c r="AA37" s="1"/>
      <c r="AB37" s="1"/>
      <c r="AC37" s="3"/>
    </row>
    <row r="38" spans="1:29" ht="15" customHeight="1" x14ac:dyDescent="0.25">
      <c r="A38" s="116" t="str">
        <f>Paramètres!K4</f>
        <v>B10</v>
      </c>
      <c r="B38" s="177" t="s">
        <v>19</v>
      </c>
      <c r="C38" s="154"/>
      <c r="D38" s="154"/>
      <c r="E38" s="154"/>
      <c r="F38" s="154"/>
      <c r="G38" s="154"/>
      <c r="H38" s="154"/>
      <c r="I38" s="154"/>
      <c r="J38" s="178"/>
      <c r="K38" s="179" t="s">
        <v>20</v>
      </c>
      <c r="L38" s="154"/>
      <c r="M38" s="154"/>
      <c r="N38" s="154"/>
      <c r="O38" s="154"/>
      <c r="P38" s="154"/>
      <c r="Q38" s="154"/>
      <c r="R38" s="154"/>
      <c r="S38" s="155"/>
      <c r="T38" s="181" t="s">
        <v>21</v>
      </c>
      <c r="U38" s="182"/>
      <c r="V38" s="1"/>
      <c r="W38" s="1"/>
      <c r="X38" s="1"/>
      <c r="Y38" s="3"/>
      <c r="Z38" s="1"/>
      <c r="AA38" s="1"/>
      <c r="AB38" s="1"/>
      <c r="AC38" s="60"/>
    </row>
    <row r="39" spans="1:29" ht="15" customHeight="1" x14ac:dyDescent="0.2">
      <c r="A39" s="117" t="s">
        <v>22</v>
      </c>
      <c r="B39" s="121" t="str">
        <f>A9</f>
        <v>JA St Sylvain 1</v>
      </c>
      <c r="C39" s="119"/>
      <c r="D39" s="119"/>
      <c r="E39" s="119"/>
      <c r="F39" s="119"/>
      <c r="G39" s="119"/>
      <c r="H39" s="119"/>
      <c r="I39" s="119"/>
      <c r="J39" s="120"/>
      <c r="K39" s="165" t="str">
        <f>A10</f>
        <v>CA St Germain sur Moine 2</v>
      </c>
      <c r="L39" s="119"/>
      <c r="M39" s="119"/>
      <c r="N39" s="119"/>
      <c r="O39" s="119"/>
      <c r="P39" s="119"/>
      <c r="Q39" s="119"/>
      <c r="R39" s="119"/>
      <c r="S39" s="120"/>
      <c r="T39" s="45"/>
      <c r="U39" s="77"/>
      <c r="V39" s="1"/>
      <c r="W39" s="1"/>
      <c r="X39" s="1"/>
      <c r="Y39" s="1"/>
      <c r="Z39" s="1"/>
      <c r="AA39" s="1"/>
      <c r="AB39" s="1"/>
      <c r="AC39" s="3"/>
    </row>
    <row r="40" spans="1:29" ht="15" customHeight="1" x14ac:dyDescent="0.2">
      <c r="A40" s="110" t="s">
        <v>23</v>
      </c>
      <c r="B40" s="121" t="str">
        <f>A12</f>
        <v>Saumur Delessert 1</v>
      </c>
      <c r="C40" s="119"/>
      <c r="D40" s="119"/>
      <c r="E40" s="119"/>
      <c r="F40" s="119"/>
      <c r="G40" s="119"/>
      <c r="H40" s="119"/>
      <c r="I40" s="119"/>
      <c r="J40" s="120"/>
      <c r="K40" s="165" t="str">
        <f>A13</f>
        <v>Avrillé Jannequin 1</v>
      </c>
      <c r="L40" s="119"/>
      <c r="M40" s="119"/>
      <c r="N40" s="119"/>
      <c r="O40" s="119"/>
      <c r="P40" s="119"/>
      <c r="Q40" s="119"/>
      <c r="R40" s="119"/>
      <c r="S40" s="120"/>
      <c r="T40" s="45"/>
      <c r="U40" s="77"/>
      <c r="V40" s="1"/>
      <c r="W40" s="1"/>
      <c r="X40" s="1"/>
      <c r="Y40" s="1"/>
      <c r="Z40" s="1"/>
      <c r="AA40" s="1"/>
      <c r="AB40" s="1"/>
      <c r="AC40" s="3"/>
    </row>
    <row r="41" spans="1:29" ht="15" customHeight="1" x14ac:dyDescent="0.2">
      <c r="A41" s="111" t="s">
        <v>24</v>
      </c>
      <c r="B41" s="121" t="str">
        <f>A16</f>
        <v>Baugé Chateaucoin 4</v>
      </c>
      <c r="C41" s="119"/>
      <c r="D41" s="119"/>
      <c r="E41" s="119"/>
      <c r="F41" s="119"/>
      <c r="G41" s="119"/>
      <c r="H41" s="119"/>
      <c r="I41" s="119"/>
      <c r="J41" s="120"/>
      <c r="K41" s="165" t="str">
        <f>A9</f>
        <v>JA St Sylvain 1</v>
      </c>
      <c r="L41" s="119"/>
      <c r="M41" s="119"/>
      <c r="N41" s="119"/>
      <c r="O41" s="119"/>
      <c r="P41" s="119"/>
      <c r="Q41" s="119"/>
      <c r="R41" s="119"/>
      <c r="S41" s="120"/>
      <c r="T41" s="45"/>
      <c r="U41" s="77"/>
      <c r="V41" s="1"/>
      <c r="W41" s="1"/>
      <c r="X41" s="1"/>
      <c r="Y41" s="3"/>
      <c r="Z41" s="1"/>
      <c r="AA41" s="1"/>
      <c r="AB41" s="1"/>
      <c r="AC41" s="1"/>
    </row>
    <row r="42" spans="1:29" ht="15" customHeight="1" x14ac:dyDescent="0.25">
      <c r="A42" s="111" t="s">
        <v>25</v>
      </c>
      <c r="B42" s="121" t="str">
        <f>A14</f>
        <v>Longué F Truffaut 1</v>
      </c>
      <c r="C42" s="119"/>
      <c r="D42" s="119"/>
      <c r="E42" s="119"/>
      <c r="F42" s="119"/>
      <c r="G42" s="119"/>
      <c r="H42" s="119"/>
      <c r="I42" s="119"/>
      <c r="J42" s="120"/>
      <c r="K42" s="165" t="str">
        <f t="shared" ref="K42:K44" si="56">A12</f>
        <v>Saumur Delessert 1</v>
      </c>
      <c r="L42" s="119"/>
      <c r="M42" s="119"/>
      <c r="N42" s="119"/>
      <c r="O42" s="119"/>
      <c r="P42" s="119"/>
      <c r="Q42" s="119"/>
      <c r="R42" s="119"/>
      <c r="S42" s="120"/>
      <c r="T42" s="50"/>
      <c r="U42" s="78"/>
      <c r="V42" s="1"/>
      <c r="W42" s="1"/>
      <c r="X42" s="1"/>
      <c r="Y42" s="3"/>
      <c r="Z42" s="1"/>
      <c r="AA42" s="1"/>
      <c r="AB42" s="1"/>
      <c r="AC42" s="60"/>
    </row>
    <row r="43" spans="1:29" ht="15" customHeight="1" x14ac:dyDescent="0.25">
      <c r="A43" s="111" t="s">
        <v>26</v>
      </c>
      <c r="B43" s="121" t="str">
        <f>A9</f>
        <v>JA St Sylvain 1</v>
      </c>
      <c r="C43" s="119"/>
      <c r="D43" s="119"/>
      <c r="E43" s="119"/>
      <c r="F43" s="119"/>
      <c r="G43" s="119"/>
      <c r="H43" s="119"/>
      <c r="I43" s="119"/>
      <c r="J43" s="120"/>
      <c r="K43" s="165" t="str">
        <f t="shared" si="56"/>
        <v>Avrillé Jannequin 1</v>
      </c>
      <c r="L43" s="119"/>
      <c r="M43" s="119"/>
      <c r="N43" s="119"/>
      <c r="O43" s="119"/>
      <c r="P43" s="119"/>
      <c r="Q43" s="119"/>
      <c r="R43" s="119"/>
      <c r="S43" s="120"/>
      <c r="T43" s="50"/>
      <c r="U43" s="78"/>
      <c r="V43" s="1"/>
      <c r="W43" s="1"/>
      <c r="X43" s="1"/>
      <c r="Y43" s="1"/>
      <c r="Z43" s="1"/>
      <c r="AA43" s="1"/>
      <c r="AB43" s="1"/>
      <c r="AC43" s="60"/>
    </row>
    <row r="44" spans="1:29" ht="15" customHeight="1" x14ac:dyDescent="0.25">
      <c r="A44" s="111" t="s">
        <v>27</v>
      </c>
      <c r="B44" s="121" t="str">
        <f t="shared" ref="B44:B45" si="57">A15</f>
        <v>Gennes P Eluard 2</v>
      </c>
      <c r="C44" s="119"/>
      <c r="D44" s="119"/>
      <c r="E44" s="119"/>
      <c r="F44" s="119"/>
      <c r="G44" s="119"/>
      <c r="H44" s="119"/>
      <c r="I44" s="119"/>
      <c r="J44" s="120"/>
      <c r="K44" s="165" t="str">
        <f t="shared" si="56"/>
        <v>Longué F Truffaut 1</v>
      </c>
      <c r="L44" s="119"/>
      <c r="M44" s="119"/>
      <c r="N44" s="119"/>
      <c r="O44" s="119"/>
      <c r="P44" s="119"/>
      <c r="Q44" s="119"/>
      <c r="R44" s="119"/>
      <c r="S44" s="120"/>
      <c r="T44" s="50"/>
      <c r="U44" s="78"/>
      <c r="V44" s="1"/>
      <c r="W44" s="1"/>
      <c r="X44" s="1"/>
      <c r="Y44" s="1"/>
      <c r="Z44" s="1"/>
      <c r="AA44" s="1"/>
      <c r="AB44" s="1"/>
      <c r="AC44" s="60"/>
    </row>
    <row r="45" spans="1:29" ht="15" customHeight="1" x14ac:dyDescent="0.25">
      <c r="A45" s="111" t="s">
        <v>28</v>
      </c>
      <c r="B45" s="121" t="str">
        <f t="shared" si="57"/>
        <v>Baugé Chateaucoin 4</v>
      </c>
      <c r="C45" s="119"/>
      <c r="D45" s="119"/>
      <c r="E45" s="119"/>
      <c r="F45" s="119"/>
      <c r="G45" s="119"/>
      <c r="H45" s="119"/>
      <c r="I45" s="119"/>
      <c r="J45" s="120"/>
      <c r="K45" s="165" t="str">
        <f>A11</f>
        <v>St Louis Jallais 3</v>
      </c>
      <c r="L45" s="119"/>
      <c r="M45" s="119"/>
      <c r="N45" s="119"/>
      <c r="O45" s="119"/>
      <c r="P45" s="119"/>
      <c r="Q45" s="119"/>
      <c r="R45" s="119"/>
      <c r="S45" s="120"/>
      <c r="T45" s="50"/>
      <c r="U45" s="78"/>
      <c r="V45" s="1"/>
      <c r="W45" s="1"/>
      <c r="X45" s="1"/>
      <c r="Y45" s="3" t="s">
        <v>18</v>
      </c>
      <c r="Z45" s="1"/>
      <c r="AA45" s="1"/>
      <c r="AB45" s="1"/>
      <c r="AC45" s="60"/>
    </row>
    <row r="46" spans="1:29" ht="15" customHeight="1" x14ac:dyDescent="0.25">
      <c r="A46" s="111" t="s">
        <v>29</v>
      </c>
      <c r="B46" s="121" t="str">
        <f>A12</f>
        <v>Saumur Delessert 1</v>
      </c>
      <c r="C46" s="119"/>
      <c r="D46" s="119"/>
      <c r="E46" s="119"/>
      <c r="F46" s="119"/>
      <c r="G46" s="119"/>
      <c r="H46" s="119"/>
      <c r="I46" s="119"/>
      <c r="J46" s="120"/>
      <c r="K46" s="165" t="str">
        <f>A9</f>
        <v>JA St Sylvain 1</v>
      </c>
      <c r="L46" s="119"/>
      <c r="M46" s="119"/>
      <c r="N46" s="119"/>
      <c r="O46" s="119"/>
      <c r="P46" s="119"/>
      <c r="Q46" s="119"/>
      <c r="R46" s="119"/>
      <c r="S46" s="120"/>
      <c r="T46" s="79"/>
      <c r="U46" s="78"/>
      <c r="V46" s="1"/>
      <c r="W46" s="1"/>
      <c r="X46" s="1"/>
      <c r="Y46" s="1"/>
      <c r="Z46" s="1"/>
      <c r="AA46" s="1"/>
      <c r="AB46" s="1"/>
      <c r="AC46" s="60" t="s">
        <v>18</v>
      </c>
    </row>
    <row r="47" spans="1:29" ht="15" customHeight="1" x14ac:dyDescent="0.25">
      <c r="A47" s="111" t="s">
        <v>30</v>
      </c>
      <c r="B47" s="166"/>
      <c r="C47" s="119"/>
      <c r="D47" s="119"/>
      <c r="E47" s="119"/>
      <c r="F47" s="119"/>
      <c r="G47" s="119"/>
      <c r="H47" s="119"/>
      <c r="I47" s="119"/>
      <c r="J47" s="120"/>
      <c r="K47" s="173"/>
      <c r="L47" s="119"/>
      <c r="M47" s="119"/>
      <c r="N47" s="119"/>
      <c r="O47" s="119"/>
      <c r="P47" s="119"/>
      <c r="Q47" s="119"/>
      <c r="R47" s="119"/>
      <c r="S47" s="120"/>
      <c r="T47" s="79"/>
      <c r="U47" s="78"/>
      <c r="V47" s="1"/>
      <c r="W47" s="1"/>
      <c r="X47" s="1"/>
      <c r="Y47" s="1"/>
      <c r="Z47" s="1"/>
      <c r="AA47" s="1"/>
      <c r="AB47" s="1"/>
      <c r="AC47" s="60" t="s">
        <v>18</v>
      </c>
    </row>
    <row r="48" spans="1:29" ht="15" customHeight="1" x14ac:dyDescent="0.25">
      <c r="A48" s="111" t="s">
        <v>31</v>
      </c>
      <c r="B48" s="121" t="str">
        <f>A10</f>
        <v>CA St Germain sur Moine 2</v>
      </c>
      <c r="C48" s="119"/>
      <c r="D48" s="119"/>
      <c r="E48" s="119"/>
      <c r="F48" s="119"/>
      <c r="G48" s="119"/>
      <c r="H48" s="119"/>
      <c r="I48" s="119"/>
      <c r="J48" s="120"/>
      <c r="K48" s="165" t="str">
        <f>A14</f>
        <v>Longué F Truffaut 1</v>
      </c>
      <c r="L48" s="119"/>
      <c r="M48" s="119"/>
      <c r="N48" s="119"/>
      <c r="O48" s="119"/>
      <c r="P48" s="119"/>
      <c r="Q48" s="119"/>
      <c r="R48" s="119"/>
      <c r="S48" s="120"/>
      <c r="T48" s="79"/>
      <c r="U48" s="78"/>
      <c r="V48" s="1" t="s">
        <v>18</v>
      </c>
      <c r="W48" s="1"/>
      <c r="X48" s="1"/>
      <c r="Y48" s="1"/>
      <c r="Z48" s="1"/>
      <c r="AA48" s="1"/>
      <c r="AB48" s="1"/>
      <c r="AC48" s="60" t="s">
        <v>18</v>
      </c>
    </row>
    <row r="49" spans="1:29" ht="15" customHeight="1" x14ac:dyDescent="0.25">
      <c r="A49" s="111" t="s">
        <v>32</v>
      </c>
      <c r="B49" s="121" t="str">
        <f>A15</f>
        <v>Gennes P Eluard 2</v>
      </c>
      <c r="C49" s="119"/>
      <c r="D49" s="119"/>
      <c r="E49" s="119"/>
      <c r="F49" s="119"/>
      <c r="G49" s="119"/>
      <c r="H49" s="119"/>
      <c r="I49" s="119"/>
      <c r="J49" s="120"/>
      <c r="K49" s="165" t="str">
        <f>A16</f>
        <v>Baugé Chateaucoin 4</v>
      </c>
      <c r="L49" s="119"/>
      <c r="M49" s="119"/>
      <c r="N49" s="119"/>
      <c r="O49" s="119"/>
      <c r="P49" s="119"/>
      <c r="Q49" s="119"/>
      <c r="R49" s="119"/>
      <c r="S49" s="120"/>
      <c r="T49" s="79"/>
      <c r="U49" s="78"/>
      <c r="V49" s="1" t="s">
        <v>18</v>
      </c>
      <c r="W49" s="1"/>
      <c r="X49" s="1"/>
      <c r="Y49" s="1"/>
      <c r="Z49" s="60"/>
      <c r="AA49" s="1"/>
      <c r="AB49" s="1"/>
      <c r="AC49" s="60"/>
    </row>
    <row r="50" spans="1:29" ht="15" customHeight="1" x14ac:dyDescent="0.25">
      <c r="A50" s="111" t="s">
        <v>33</v>
      </c>
      <c r="B50" s="121" t="str">
        <f>A10</f>
        <v>CA St Germain sur Moine 2</v>
      </c>
      <c r="C50" s="119"/>
      <c r="D50" s="119"/>
      <c r="E50" s="119"/>
      <c r="F50" s="119"/>
      <c r="G50" s="119"/>
      <c r="H50" s="119"/>
      <c r="I50" s="119"/>
      <c r="J50" s="120"/>
      <c r="K50" s="165" t="str">
        <f>A16</f>
        <v>Baugé Chateaucoin 4</v>
      </c>
      <c r="L50" s="119"/>
      <c r="M50" s="119"/>
      <c r="N50" s="119"/>
      <c r="O50" s="119"/>
      <c r="P50" s="119"/>
      <c r="Q50" s="119"/>
      <c r="R50" s="119"/>
      <c r="S50" s="120"/>
      <c r="T50" s="50"/>
      <c r="U50" s="78"/>
      <c r="V50" s="1" t="s">
        <v>18</v>
      </c>
      <c r="W50" s="1"/>
      <c r="X50" s="1"/>
      <c r="Y50" s="1"/>
      <c r="Z50" s="60"/>
      <c r="AA50" s="1"/>
      <c r="AB50" s="1"/>
      <c r="AC50" s="60"/>
    </row>
    <row r="51" spans="1:29" ht="15" customHeight="1" x14ac:dyDescent="0.25">
      <c r="A51" s="111" t="s">
        <v>34</v>
      </c>
      <c r="B51" s="121" t="str">
        <f>A13</f>
        <v>Avrillé Jannequin 1</v>
      </c>
      <c r="C51" s="119"/>
      <c r="D51" s="119"/>
      <c r="E51" s="119"/>
      <c r="F51" s="119"/>
      <c r="G51" s="119"/>
      <c r="H51" s="119"/>
      <c r="I51" s="119"/>
      <c r="J51" s="120"/>
      <c r="K51" s="165" t="str">
        <f>A15</f>
        <v>Gennes P Eluard 2</v>
      </c>
      <c r="L51" s="119"/>
      <c r="M51" s="119"/>
      <c r="N51" s="119"/>
      <c r="O51" s="119"/>
      <c r="P51" s="119"/>
      <c r="Q51" s="119"/>
      <c r="R51" s="119"/>
      <c r="S51" s="120"/>
      <c r="T51" s="50"/>
      <c r="U51" s="78"/>
      <c r="V51" s="1"/>
      <c r="W51" s="1"/>
      <c r="X51" s="1"/>
      <c r="Y51" s="1"/>
      <c r="Z51" s="60"/>
      <c r="AA51" s="1"/>
      <c r="AB51" s="1"/>
      <c r="AC51" s="60"/>
    </row>
    <row r="52" spans="1:29" ht="15" customHeight="1" x14ac:dyDescent="0.2">
      <c r="A52" s="111" t="s">
        <v>35</v>
      </c>
      <c r="B52" s="121" t="str">
        <f t="shared" ref="B52:B53" si="58">A13</f>
        <v>Avrillé Jannequin 1</v>
      </c>
      <c r="C52" s="119"/>
      <c r="D52" s="119"/>
      <c r="E52" s="119"/>
      <c r="F52" s="119"/>
      <c r="G52" s="119"/>
      <c r="H52" s="119"/>
      <c r="I52" s="119"/>
      <c r="J52" s="120"/>
      <c r="K52" s="165" t="str">
        <f>A10</f>
        <v>CA St Germain sur Moine 2</v>
      </c>
      <c r="L52" s="119"/>
      <c r="M52" s="119"/>
      <c r="N52" s="119"/>
      <c r="O52" s="119"/>
      <c r="P52" s="119"/>
      <c r="Q52" s="119"/>
      <c r="R52" s="119"/>
      <c r="S52" s="120"/>
      <c r="T52" s="50"/>
      <c r="U52" s="78"/>
      <c r="V52" s="1"/>
      <c r="W52" s="1"/>
      <c r="X52" s="1"/>
      <c r="Y52" s="1"/>
      <c r="Z52" s="1"/>
      <c r="AA52" s="1"/>
      <c r="AB52" s="1"/>
      <c r="AC52" s="1"/>
    </row>
    <row r="53" spans="1:29" ht="15" customHeight="1" x14ac:dyDescent="0.25">
      <c r="A53" s="111" t="s">
        <v>36</v>
      </c>
      <c r="B53" s="121" t="str">
        <f t="shared" si="58"/>
        <v>Longué F Truffaut 1</v>
      </c>
      <c r="C53" s="119"/>
      <c r="D53" s="119"/>
      <c r="E53" s="119"/>
      <c r="F53" s="119"/>
      <c r="G53" s="119"/>
      <c r="H53" s="119"/>
      <c r="I53" s="119"/>
      <c r="J53" s="120"/>
      <c r="K53" s="165" t="str">
        <f>A16</f>
        <v>Baugé Chateaucoin 4</v>
      </c>
      <c r="L53" s="119"/>
      <c r="M53" s="119"/>
      <c r="N53" s="119"/>
      <c r="O53" s="119"/>
      <c r="P53" s="119"/>
      <c r="Q53" s="119"/>
      <c r="R53" s="119"/>
      <c r="S53" s="120"/>
      <c r="T53" s="50"/>
      <c r="U53" s="78"/>
      <c r="V53" s="1"/>
      <c r="W53" s="1"/>
      <c r="X53" s="1"/>
      <c r="Y53" s="1"/>
      <c r="Z53" s="1"/>
      <c r="AA53" s="1"/>
      <c r="AB53" s="1"/>
      <c r="AC53" s="61"/>
    </row>
    <row r="54" spans="1:29" ht="15" customHeight="1" x14ac:dyDescent="0.25">
      <c r="A54" s="112" t="s">
        <v>37</v>
      </c>
      <c r="B54" s="121" t="str">
        <f>A9</f>
        <v>JA St Sylvain 1</v>
      </c>
      <c r="C54" s="119"/>
      <c r="D54" s="119"/>
      <c r="E54" s="119"/>
      <c r="F54" s="119"/>
      <c r="G54" s="119"/>
      <c r="H54" s="119"/>
      <c r="I54" s="119"/>
      <c r="J54" s="120"/>
      <c r="K54" s="165" t="str">
        <f>A11</f>
        <v>St Louis Jallais 3</v>
      </c>
      <c r="L54" s="119"/>
      <c r="M54" s="119"/>
      <c r="N54" s="119"/>
      <c r="O54" s="119"/>
      <c r="P54" s="119"/>
      <c r="Q54" s="119"/>
      <c r="R54" s="119"/>
      <c r="S54" s="120"/>
      <c r="T54" s="55"/>
      <c r="U54" s="80"/>
      <c r="V54" s="1"/>
      <c r="W54" s="1"/>
      <c r="X54" s="1"/>
      <c r="Y54" s="1"/>
      <c r="Z54" s="1"/>
      <c r="AA54" s="1"/>
      <c r="AB54" s="1"/>
      <c r="AC54" s="61"/>
    </row>
    <row r="55" spans="1:29" ht="15" customHeight="1" x14ac:dyDescent="0.25">
      <c r="A55" s="112" t="s">
        <v>38</v>
      </c>
      <c r="B55" s="121" t="str">
        <f>A13</f>
        <v>Avrillé Jannequin 1</v>
      </c>
      <c r="C55" s="119"/>
      <c r="D55" s="119"/>
      <c r="E55" s="119"/>
      <c r="F55" s="119"/>
      <c r="G55" s="119"/>
      <c r="H55" s="119"/>
      <c r="I55" s="119"/>
      <c r="J55" s="120"/>
      <c r="K55" s="165" t="str">
        <f>A14</f>
        <v>Longué F Truffaut 1</v>
      </c>
      <c r="L55" s="119"/>
      <c r="M55" s="119"/>
      <c r="N55" s="119"/>
      <c r="O55" s="119"/>
      <c r="P55" s="119"/>
      <c r="Q55" s="119"/>
      <c r="R55" s="119"/>
      <c r="S55" s="120"/>
      <c r="T55" s="55"/>
      <c r="U55" s="80"/>
      <c r="V55" s="1"/>
      <c r="W55" s="1"/>
      <c r="X55" s="1"/>
      <c r="Y55" s="1"/>
      <c r="Z55" s="1"/>
      <c r="AA55" s="1"/>
      <c r="AB55" s="1"/>
      <c r="AC55" s="61"/>
    </row>
    <row r="56" spans="1:29" ht="15" customHeight="1" x14ac:dyDescent="0.25">
      <c r="A56" s="115" t="s">
        <v>39</v>
      </c>
      <c r="B56" s="153"/>
      <c r="C56" s="154"/>
      <c r="D56" s="154"/>
      <c r="E56" s="154"/>
      <c r="F56" s="154"/>
      <c r="G56" s="154"/>
      <c r="H56" s="154"/>
      <c r="I56" s="154"/>
      <c r="J56" s="157"/>
      <c r="K56" s="176"/>
      <c r="L56" s="154"/>
      <c r="M56" s="154"/>
      <c r="N56" s="154"/>
      <c r="O56" s="154"/>
      <c r="P56" s="154"/>
      <c r="Q56" s="154"/>
      <c r="R56" s="154"/>
      <c r="S56" s="157"/>
      <c r="T56" s="84"/>
      <c r="U56" s="85"/>
      <c r="V56" s="1"/>
      <c r="W56" s="1"/>
      <c r="X56" s="1"/>
      <c r="Y56" s="1"/>
      <c r="Z56" s="1"/>
      <c r="AA56" s="1"/>
      <c r="AB56" s="1"/>
      <c r="AC56" s="61" t="s">
        <v>18</v>
      </c>
    </row>
    <row r="57" spans="1:29" ht="15" customHeight="1" x14ac:dyDescent="0.25">
      <c r="V57" s="1"/>
      <c r="W57" s="1"/>
      <c r="X57" s="1"/>
      <c r="Y57" s="1"/>
      <c r="Z57" s="1"/>
      <c r="AA57" s="1"/>
      <c r="AB57" s="1"/>
      <c r="AC57" s="61" t="s">
        <v>18</v>
      </c>
    </row>
  </sheetData>
  <mergeCells count="95">
    <mergeCell ref="K27:S27"/>
    <mergeCell ref="K28:S28"/>
    <mergeCell ref="K29:S29"/>
    <mergeCell ref="K30:S30"/>
    <mergeCell ref="K31:S31"/>
    <mergeCell ref="B37:J37"/>
    <mergeCell ref="K37:S37"/>
    <mergeCell ref="B38:J38"/>
    <mergeCell ref="K38:S38"/>
    <mergeCell ref="T38:U38"/>
    <mergeCell ref="B39:J39"/>
    <mergeCell ref="K39:S39"/>
    <mergeCell ref="B40:J40"/>
    <mergeCell ref="K40:S40"/>
    <mergeCell ref="B41:J41"/>
    <mergeCell ref="K41:S41"/>
    <mergeCell ref="B42:J42"/>
    <mergeCell ref="K42:S42"/>
    <mergeCell ref="K43:S43"/>
    <mergeCell ref="B50:J50"/>
    <mergeCell ref="B51:J51"/>
    <mergeCell ref="B43:J43"/>
    <mergeCell ref="B44:J44"/>
    <mergeCell ref="B45:J45"/>
    <mergeCell ref="B46:J46"/>
    <mergeCell ref="B47:J47"/>
    <mergeCell ref="B48:J48"/>
    <mergeCell ref="B49:J49"/>
    <mergeCell ref="K51:S51"/>
    <mergeCell ref="K44:S44"/>
    <mergeCell ref="K45:S45"/>
    <mergeCell ref="K46:S46"/>
    <mergeCell ref="B52:J52"/>
    <mergeCell ref="B53:J53"/>
    <mergeCell ref="B54:J54"/>
    <mergeCell ref="B55:J55"/>
    <mergeCell ref="B56:J56"/>
    <mergeCell ref="K52:S52"/>
    <mergeCell ref="K53:S53"/>
    <mergeCell ref="K54:S54"/>
    <mergeCell ref="K55:S55"/>
    <mergeCell ref="K56:S56"/>
    <mergeCell ref="K47:S47"/>
    <mergeCell ref="K48:S48"/>
    <mergeCell ref="K49:S49"/>
    <mergeCell ref="K50:S50"/>
    <mergeCell ref="A1:AC1"/>
    <mergeCell ref="A3:L3"/>
    <mergeCell ref="N3:AC3"/>
    <mergeCell ref="E4:J4"/>
    <mergeCell ref="K4:L4"/>
    <mergeCell ref="N4:S4"/>
    <mergeCell ref="T4:U4"/>
    <mergeCell ref="T6:V6"/>
    <mergeCell ref="W6:Z6"/>
    <mergeCell ref="AA6:AA7"/>
    <mergeCell ref="A6:A7"/>
    <mergeCell ref="B6:D6"/>
    <mergeCell ref="E6:G6"/>
    <mergeCell ref="H6:J6"/>
    <mergeCell ref="K6:M6"/>
    <mergeCell ref="N6:P6"/>
    <mergeCell ref="Q6:S6"/>
    <mergeCell ref="B19:J19"/>
    <mergeCell ref="K19:S19"/>
    <mergeCell ref="T19:U19"/>
    <mergeCell ref="B20:J20"/>
    <mergeCell ref="K20:S20"/>
    <mergeCell ref="B21:J21"/>
    <mergeCell ref="K21:S21"/>
    <mergeCell ref="B22:J22"/>
    <mergeCell ref="K22:S22"/>
    <mergeCell ref="B23:J23"/>
    <mergeCell ref="K23:S23"/>
    <mergeCell ref="B24:J24"/>
    <mergeCell ref="K24:S24"/>
    <mergeCell ref="K25:S25"/>
    <mergeCell ref="B25:J25"/>
    <mergeCell ref="B26:J26"/>
    <mergeCell ref="K26:S26"/>
    <mergeCell ref="B27:J27"/>
    <mergeCell ref="B28:J28"/>
    <mergeCell ref="B29:J29"/>
    <mergeCell ref="B30:J30"/>
    <mergeCell ref="B31:J31"/>
    <mergeCell ref="B36:J36"/>
    <mergeCell ref="K36:S36"/>
    <mergeCell ref="B32:J32"/>
    <mergeCell ref="B33:J33"/>
    <mergeCell ref="B34:J34"/>
    <mergeCell ref="B35:J35"/>
    <mergeCell ref="K35:S35"/>
    <mergeCell ref="K33:S33"/>
    <mergeCell ref="K34:S34"/>
    <mergeCell ref="K32:S32"/>
  </mergeCells>
  <pageMargins left="0.35433070866141736" right="0.19685039370078741" top="1.1811023622047245" bottom="0.23622047244094491" header="0" footer="0"/>
  <pageSetup paperSize="9" scale="7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57"/>
  <sheetViews>
    <sheetView workbookViewId="0"/>
  </sheetViews>
  <sheetFormatPr baseColWidth="10" defaultColWidth="12.7109375" defaultRowHeight="15" customHeight="1" x14ac:dyDescent="0.2"/>
  <cols>
    <col min="1" max="1" width="17.7109375" customWidth="1"/>
    <col min="2" max="26" width="3.7109375" customWidth="1"/>
    <col min="27" max="27" width="4.42578125" customWidth="1"/>
    <col min="28" max="29" width="3.7109375" customWidth="1"/>
  </cols>
  <sheetData>
    <row r="1" spans="1:29" ht="21.75" customHeight="1" x14ac:dyDescent="0.35">
      <c r="A1" s="142" t="s">
        <v>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</row>
    <row r="2" spans="1:29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1.75" customHeight="1" x14ac:dyDescent="0.2">
      <c r="A3" s="144" t="s">
        <v>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2"/>
      <c r="N3" s="145" t="str">
        <f>Paramètres!C1</f>
        <v>B</v>
      </c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</row>
    <row r="4" spans="1:29" ht="21.75" customHeight="1" x14ac:dyDescent="0.2">
      <c r="A4" s="2"/>
      <c r="B4" s="2"/>
      <c r="C4" s="2"/>
      <c r="D4" s="2"/>
      <c r="E4" s="146" t="s">
        <v>2</v>
      </c>
      <c r="F4" s="143"/>
      <c r="G4" s="143"/>
      <c r="H4" s="143"/>
      <c r="I4" s="143"/>
      <c r="J4" s="143"/>
      <c r="K4" s="146" t="str">
        <f>Paramètres!C3</f>
        <v>A3</v>
      </c>
      <c r="L4" s="143"/>
      <c r="M4" s="2" t="s">
        <v>3</v>
      </c>
      <c r="N4" s="146" t="s">
        <v>2</v>
      </c>
      <c r="O4" s="143"/>
      <c r="P4" s="143"/>
      <c r="Q4" s="143"/>
      <c r="R4" s="143"/>
      <c r="S4" s="143"/>
      <c r="T4" s="146" t="str">
        <f>Paramètres!C4</f>
        <v>A4</v>
      </c>
      <c r="U4" s="143"/>
      <c r="V4" s="2"/>
      <c r="W4" s="2"/>
      <c r="X4" s="2"/>
      <c r="Y4" s="2"/>
      <c r="Z4" s="2"/>
      <c r="AA4" s="2"/>
      <c r="AB4" s="2"/>
      <c r="AC4" s="2"/>
    </row>
    <row r="5" spans="1:29" ht="20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9.5" customHeight="1" x14ac:dyDescent="0.35">
      <c r="A6" s="174" t="s">
        <v>4</v>
      </c>
      <c r="B6" s="147" t="s">
        <v>5</v>
      </c>
      <c r="C6" s="136"/>
      <c r="D6" s="148"/>
      <c r="E6" s="135" t="s">
        <v>6</v>
      </c>
      <c r="F6" s="136"/>
      <c r="G6" s="137"/>
      <c r="H6" s="138" t="s">
        <v>7</v>
      </c>
      <c r="I6" s="139"/>
      <c r="J6" s="140"/>
      <c r="K6" s="138" t="s">
        <v>8</v>
      </c>
      <c r="L6" s="139"/>
      <c r="M6" s="140"/>
      <c r="N6" s="138" t="s">
        <v>9</v>
      </c>
      <c r="O6" s="139"/>
      <c r="P6" s="140"/>
      <c r="Q6" s="141" t="s">
        <v>10</v>
      </c>
      <c r="R6" s="139"/>
      <c r="S6" s="140"/>
      <c r="T6" s="138" t="s">
        <v>11</v>
      </c>
      <c r="U6" s="139"/>
      <c r="V6" s="140"/>
      <c r="W6" s="147" t="s">
        <v>12</v>
      </c>
      <c r="X6" s="136"/>
      <c r="Y6" s="136"/>
      <c r="Z6" s="148"/>
      <c r="AA6" s="149" t="s">
        <v>13</v>
      </c>
      <c r="AB6" s="4"/>
      <c r="AC6" s="4"/>
    </row>
    <row r="7" spans="1:29" ht="19.5" customHeight="1" x14ac:dyDescent="0.35">
      <c r="A7" s="175"/>
      <c r="B7" s="5" t="s">
        <v>14</v>
      </c>
      <c r="C7" s="6" t="s">
        <v>15</v>
      </c>
      <c r="D7" s="7" t="s">
        <v>16</v>
      </c>
      <c r="E7" s="5" t="s">
        <v>14</v>
      </c>
      <c r="F7" s="6" t="s">
        <v>15</v>
      </c>
      <c r="G7" s="7" t="s">
        <v>16</v>
      </c>
      <c r="H7" s="5" t="s">
        <v>14</v>
      </c>
      <c r="I7" s="6" t="s">
        <v>15</v>
      </c>
      <c r="J7" s="7" t="s">
        <v>16</v>
      </c>
      <c r="K7" s="5" t="s">
        <v>14</v>
      </c>
      <c r="L7" s="6" t="s">
        <v>15</v>
      </c>
      <c r="M7" s="7" t="s">
        <v>16</v>
      </c>
      <c r="N7" s="5" t="s">
        <v>14</v>
      </c>
      <c r="O7" s="6" t="s">
        <v>15</v>
      </c>
      <c r="P7" s="7" t="s">
        <v>16</v>
      </c>
      <c r="Q7" s="5" t="s">
        <v>14</v>
      </c>
      <c r="R7" s="6" t="s">
        <v>15</v>
      </c>
      <c r="S7" s="7" t="s">
        <v>16</v>
      </c>
      <c r="T7" s="5" t="s">
        <v>14</v>
      </c>
      <c r="U7" s="6" t="s">
        <v>15</v>
      </c>
      <c r="V7" s="7" t="s">
        <v>16</v>
      </c>
      <c r="W7" s="6" t="s">
        <v>15</v>
      </c>
      <c r="X7" s="7" t="s">
        <v>16</v>
      </c>
      <c r="Y7" s="6" t="s">
        <v>14</v>
      </c>
      <c r="Z7" s="7" t="s">
        <v>17</v>
      </c>
      <c r="AA7" s="150"/>
      <c r="AB7" s="4"/>
      <c r="AC7" s="4"/>
    </row>
    <row r="8" spans="1:29" ht="19.5" customHeight="1" x14ac:dyDescent="0.35">
      <c r="A8" s="8" t="str">
        <f>Paramètres!C6</f>
        <v>St Benoit Angers 1</v>
      </c>
      <c r="B8" s="62">
        <f>IF(C8&lt;&gt;"",IF((C8-D8)&gt;0,Paramètres!$B$17,IF((C8-D8)&lt;0,Paramètres!$B$19,IF((C8-D8)=0,Paramètres!$B$18))),"")</f>
        <v>1</v>
      </c>
      <c r="C8" s="63">
        <f t="shared" ref="C8:D8" si="0">T20</f>
        <v>0</v>
      </c>
      <c r="D8" s="64">
        <f t="shared" si="0"/>
        <v>0</v>
      </c>
      <c r="E8" s="65">
        <f>IF(F8&lt;&gt;"",IF((F8-G8)&gt;0,Paramètres!$B$17,IF((F8-G8)&lt;0,Paramètres!$B$19,IF((F8-G8)=0,Paramètres!$B$18))),"")</f>
        <v>1</v>
      </c>
      <c r="F8" s="63">
        <f>U22</f>
        <v>0</v>
      </c>
      <c r="G8" s="64">
        <f>T22</f>
        <v>0</v>
      </c>
      <c r="H8" s="65">
        <f>IF(I8&lt;&gt;"",IF((I8-J8)&gt;0,Paramètres!$B$17,IF((I8-J8)&lt;0,Paramètres!$B$19,IF((I8-J8)=0,Paramètres!$B$18))),"")</f>
        <v>1</v>
      </c>
      <c r="I8" s="63">
        <f t="shared" ref="I8:J8" si="1">T24</f>
        <v>0</v>
      </c>
      <c r="J8" s="64">
        <f t="shared" si="1"/>
        <v>0</v>
      </c>
      <c r="K8" s="65">
        <f>IF(L8&lt;&gt;"",IF((L8-M8)&gt;0,Paramètres!$B$17,IF((L8-M8)&lt;0,Paramètres!$B$19,IF((L8-M8)=0,Paramètres!$B$18))),"")</f>
        <v>1</v>
      </c>
      <c r="L8" s="63">
        <f>U26</f>
        <v>0</v>
      </c>
      <c r="M8" s="64">
        <f>T26</f>
        <v>0</v>
      </c>
      <c r="N8" s="65">
        <f>IF(O8&lt;&gt;"",IF((O8-P8)&gt;0,Paramètres!$B$17,IF((O8-P8)&lt;0,Paramètres!$B$19,IF((O8-P8)=0,Paramètres!$B$18))),"")</f>
        <v>1</v>
      </c>
      <c r="O8" s="63">
        <f t="shared" ref="O8:P8" si="2">T29</f>
        <v>0</v>
      </c>
      <c r="P8" s="64">
        <f t="shared" si="2"/>
        <v>0</v>
      </c>
      <c r="Q8" s="65">
        <f>IF(R8&lt;&gt;"",IF((R8-S8)&gt;0,Paramètres!$B$17,IF((R8-S8)&lt;0,Paramètres!$B$19,IF((R8-S8)=0,Paramètres!$B$18))),"")</f>
        <v>1</v>
      </c>
      <c r="R8" s="63">
        <f t="shared" ref="R8:S8" si="3">T33</f>
        <v>0</v>
      </c>
      <c r="S8" s="64">
        <f t="shared" si="3"/>
        <v>0</v>
      </c>
      <c r="T8" s="65">
        <f>IF(U8&lt;&gt;"",IF((U8-V8)&gt;0,Paramètres!$B$17,IF((U8-V8)&lt;0,Paramètres!$B$19,IF((U8-V8)=0,Paramètres!$B$18))),"")</f>
        <v>1</v>
      </c>
      <c r="U8" s="63">
        <f t="shared" ref="U8:V8" si="4">T35</f>
        <v>0</v>
      </c>
      <c r="V8" s="64">
        <f t="shared" si="4"/>
        <v>0</v>
      </c>
      <c r="W8" s="12">
        <f t="shared" ref="W8:X8" si="5">C8+F8+I8+L8+O8+R8+U8</f>
        <v>0</v>
      </c>
      <c r="X8" s="11">
        <f t="shared" si="5"/>
        <v>0</v>
      </c>
      <c r="Y8" s="13">
        <f t="shared" ref="Y8:Y17" si="6">B8+E8+H8+K8+N8+Q8+T8</f>
        <v>7</v>
      </c>
      <c r="Z8" s="14">
        <f t="shared" ref="Z8:Z17" si="7">IFERROR(W8-X8,"")</f>
        <v>0</v>
      </c>
      <c r="AA8" s="15">
        <f t="shared" ref="AA8:AA17" si="8">COUNTIFS($Y$8:$Y$17,"&gt;"&amp;$Y8)+COUNTIFS($Y$8:$Y$17,Y8,$Z$8:$Z$17,"&gt;"&amp;$Z8)+COUNTIFS($Y$8:$Y$17,Y8,$Z$8:$Z$17,Z8,$W$8:$W$17,"&gt;"&amp;$W8)+1</f>
        <v>1</v>
      </c>
      <c r="AB8" s="4"/>
      <c r="AC8" s="4"/>
    </row>
    <row r="9" spans="1:29" ht="19.5" customHeight="1" x14ac:dyDescent="0.35">
      <c r="A9" s="16" t="str">
        <f>Paramètres!C7</f>
        <v>St Louis Jallais 1</v>
      </c>
      <c r="B9" s="66">
        <f>IF(C9&lt;&gt;"",IF((C9-D9)&gt;0,Paramètres!$B$17,IF((C9-D9)&lt;0,Paramètres!$B$19,IF((C9-D9)=0,Paramètres!$B$18))),"")</f>
        <v>1</v>
      </c>
      <c r="C9" s="67">
        <f t="shared" ref="C9:D9" si="9">T39</f>
        <v>0</v>
      </c>
      <c r="D9" s="68">
        <f t="shared" si="9"/>
        <v>0</v>
      </c>
      <c r="E9" s="69">
        <f>IF(F9&lt;&gt;"",IF((F9-G9)&gt;0,Paramètres!$B$17,IF((F9-G9)&lt;0,Paramètres!$B$19,IF((F9-G9)=0,Paramètres!$B$18))),"")</f>
        <v>1</v>
      </c>
      <c r="F9" s="67">
        <f>U41</f>
        <v>0</v>
      </c>
      <c r="G9" s="68">
        <f>T41</f>
        <v>0</v>
      </c>
      <c r="H9" s="69">
        <f>IF(I9&lt;&gt;"",IF((I9-J9)&gt;0,Paramètres!$B$17,IF((I9-J9)&lt;0,Paramètres!$B$19,IF((I9-J9)=0,Paramètres!$B$18))),"")</f>
        <v>1</v>
      </c>
      <c r="I9" s="67">
        <f t="shared" ref="I9:J9" si="10">T43</f>
        <v>0</v>
      </c>
      <c r="J9" s="68">
        <f t="shared" si="10"/>
        <v>0</v>
      </c>
      <c r="K9" s="69">
        <f>IF(L9&lt;&gt;"",IF((L9-M9)&gt;0,Paramètres!$B$17,IF((L9-M9)&lt;0,Paramètres!$B$19,IF((L9-M9)=0,Paramètres!$B$18))),"")</f>
        <v>1</v>
      </c>
      <c r="L9" s="67">
        <f>U46</f>
        <v>0</v>
      </c>
      <c r="M9" s="68">
        <f>T46</f>
        <v>0</v>
      </c>
      <c r="N9" s="69">
        <f>IF(O9&lt;&gt;"",IF((O9-P9)&gt;0,Paramètres!$B$17,IF((O9-P9)&lt;0,Paramètres!$B$19,IF((O9-P9)=0,Paramètres!$B$18))),"")</f>
        <v>1</v>
      </c>
      <c r="O9" s="67">
        <f>U31</f>
        <v>0</v>
      </c>
      <c r="P9" s="68">
        <f>T31</f>
        <v>0</v>
      </c>
      <c r="Q9" s="69">
        <f>IF(R9&lt;&gt;"",IF((R9-S9)&gt;0,Paramètres!$B$17,IF((R9-S9)&lt;0,Paramètres!$B$19,IF((R9-S9)=0,Paramètres!$B$18))),"")</f>
        <v>1</v>
      </c>
      <c r="R9" s="67">
        <f>U33</f>
        <v>0</v>
      </c>
      <c r="S9" s="68">
        <f>T33</f>
        <v>0</v>
      </c>
      <c r="T9" s="69">
        <f>IF(U9&lt;&gt;"",IF((U9-V9)&gt;0,Paramètres!$B$17,IF((U9-V9)&lt;0,Paramètres!$B$19,IF((U9-V9)=0,Paramètres!$B$18))),"")</f>
        <v>1</v>
      </c>
      <c r="U9" s="67">
        <f t="shared" ref="U9:V9" si="11">T54</f>
        <v>0</v>
      </c>
      <c r="V9" s="68">
        <f t="shared" si="11"/>
        <v>0</v>
      </c>
      <c r="W9" s="20">
        <f t="shared" ref="W9:X9" si="12">C9+F9+I9+L9+O9+R9+U9</f>
        <v>0</v>
      </c>
      <c r="X9" s="19">
        <f t="shared" si="12"/>
        <v>0</v>
      </c>
      <c r="Y9" s="21">
        <f t="shared" si="6"/>
        <v>7</v>
      </c>
      <c r="Z9" s="22">
        <f t="shared" si="7"/>
        <v>0</v>
      </c>
      <c r="AA9" s="23">
        <f t="shared" si="8"/>
        <v>1</v>
      </c>
      <c r="AB9" s="4"/>
      <c r="AC9" s="4"/>
    </row>
    <row r="10" spans="1:29" ht="19.5" customHeight="1" x14ac:dyDescent="0.35">
      <c r="A10" s="16" t="str">
        <f>Paramètres!C8</f>
        <v>Mongazon Angers 2</v>
      </c>
      <c r="B10" s="66">
        <f>IF(C10&lt;&gt;"",IF((C10-D10)&gt;0,Paramètres!$B$17,IF((C10-D10)&lt;0,Paramètres!$B$19,IF((C10-D10)=0,Paramètres!$B$18))),"")</f>
        <v>1</v>
      </c>
      <c r="C10" s="67">
        <f>U39</f>
        <v>0</v>
      </c>
      <c r="D10" s="68">
        <f>T39</f>
        <v>0</v>
      </c>
      <c r="E10" s="69">
        <f>IF(F10&lt;&gt;"",IF((F10-G10)&gt;0,Paramètres!$B$17,IF((F10-G10)&lt;0,Paramètres!$B$19,IF((F10-G10)=0,Paramètres!$B$18))),"")</f>
        <v>1</v>
      </c>
      <c r="F10" s="67">
        <f t="shared" ref="F10:G10" si="13">T22</f>
        <v>0</v>
      </c>
      <c r="G10" s="68">
        <f t="shared" si="13"/>
        <v>0</v>
      </c>
      <c r="H10" s="69">
        <f>IF(I10&lt;&gt;"",IF((I10-J10)&gt;0,Paramètres!$B$17,IF((I10-J10)&lt;0,Paramètres!$B$19,IF((I10-J10)=0,Paramètres!$B$18))),"")</f>
        <v>1</v>
      </c>
      <c r="I10" s="67">
        <f>U25</f>
        <v>0</v>
      </c>
      <c r="J10" s="68">
        <f>T25</f>
        <v>0</v>
      </c>
      <c r="K10" s="69">
        <f>IF(L10&lt;&gt;"",IF((L10-M10)&gt;0,Paramètres!$B$17,IF((L10-M10)&lt;0,Paramètres!$B$19,IF((L10-M10)=0,Paramètres!$B$18))),"")</f>
        <v>1</v>
      </c>
      <c r="L10" s="67">
        <f t="shared" ref="L10:M10" si="14">T27</f>
        <v>0</v>
      </c>
      <c r="M10" s="68">
        <f t="shared" si="14"/>
        <v>0</v>
      </c>
      <c r="N10" s="69">
        <f>IF(O10&lt;&gt;"",IF((O10-P10)&gt;0,Paramètres!$B$17,IF((O10-P10)&lt;0,Paramètres!$B$19,IF((O10-P10)=0,Paramètres!$B$18))),"")</f>
        <v>1</v>
      </c>
      <c r="O10" s="67">
        <f t="shared" ref="O10:P10" si="15">T48</f>
        <v>0</v>
      </c>
      <c r="P10" s="68">
        <f t="shared" si="15"/>
        <v>0</v>
      </c>
      <c r="Q10" s="69">
        <f>IF(R10&lt;&gt;"",IF((R10-S10)&gt;0,Paramètres!$B$17,IF((R10-S10)&lt;0,Paramètres!$B$19,IF((R10-S10)=0,Paramètres!$B$18))),"")</f>
        <v>1</v>
      </c>
      <c r="R10" s="67">
        <f t="shared" ref="R10:S10" si="16">T50</f>
        <v>0</v>
      </c>
      <c r="S10" s="68">
        <f t="shared" si="16"/>
        <v>0</v>
      </c>
      <c r="T10" s="69">
        <f>IF(U10&lt;&gt;"",IF((U10-V10)&gt;0,Paramètres!$B$17,IF((U10-V10)&lt;0,Paramètres!$B$19,IF((U10-V10)=0,Paramètres!$B$18))),"")</f>
        <v>1</v>
      </c>
      <c r="U10" s="67">
        <f>U52</f>
        <v>0</v>
      </c>
      <c r="V10" s="68">
        <f>T52</f>
        <v>0</v>
      </c>
      <c r="W10" s="20">
        <f t="shared" ref="W10:X10" si="17">C10+F10+I10+L10+O10+R10+U10</f>
        <v>0</v>
      </c>
      <c r="X10" s="19">
        <f t="shared" si="17"/>
        <v>0</v>
      </c>
      <c r="Y10" s="21">
        <f t="shared" si="6"/>
        <v>7</v>
      </c>
      <c r="Z10" s="22">
        <f t="shared" si="7"/>
        <v>0</v>
      </c>
      <c r="AA10" s="23">
        <f t="shared" si="8"/>
        <v>1</v>
      </c>
      <c r="AB10" s="4"/>
      <c r="AC10" s="4"/>
    </row>
    <row r="11" spans="1:29" ht="19.5" customHeight="1" x14ac:dyDescent="0.35">
      <c r="A11" s="16" t="str">
        <f>Paramètres!C9</f>
        <v>SC Pouancé 2</v>
      </c>
      <c r="B11" s="66">
        <f>IF(C11&lt;&gt;"",IF((C11-D11)&gt;0,Paramètres!$B$17,IF((C11-D11)&lt;0,Paramètres!$B$19,IF((C11-D11)=0,Paramètres!$B$18))),"")</f>
        <v>1</v>
      </c>
      <c r="C11" s="67">
        <f t="shared" ref="C11:D11" si="18">T21</f>
        <v>0</v>
      </c>
      <c r="D11" s="68">
        <f t="shared" si="18"/>
        <v>0</v>
      </c>
      <c r="E11" s="69">
        <f>IF(F11&lt;&gt;"",IF((F11-G11)&gt;0,Paramètres!$B$17,IF((F11-G11)&lt;0,Paramètres!$B$19,IF((F11-G11)=0,Paramètres!$B$18))),"")</f>
        <v>1</v>
      </c>
      <c r="F11" s="67">
        <f>U23</f>
        <v>0</v>
      </c>
      <c r="G11" s="68">
        <f>T23</f>
        <v>0</v>
      </c>
      <c r="H11" s="69">
        <f>IF(I11&lt;&gt;"",IF((I11-J11)&gt;0,Paramètres!$B$17,IF((I11-J11)&lt;0,Paramètres!$B$19,IF((I11-J11)=0,Paramètres!$B$18))),"")</f>
        <v>1</v>
      </c>
      <c r="I11" s="67">
        <f t="shared" ref="I11:J11" si="19">T25</f>
        <v>0</v>
      </c>
      <c r="J11" s="68">
        <f t="shared" si="19"/>
        <v>0</v>
      </c>
      <c r="K11" s="69">
        <f>IF(L11&lt;&gt;"",IF((L11-M11)&gt;0,Paramètres!$B$17,IF((L11-M11)&lt;0,Paramètres!$B$19,IF((L11-M11)=0,Paramètres!$B$18))),"")</f>
        <v>1</v>
      </c>
      <c r="L11" s="67">
        <f>U45</f>
        <v>0</v>
      </c>
      <c r="M11" s="68">
        <f>T45</f>
        <v>0</v>
      </c>
      <c r="N11" s="69">
        <f>IF(O11&lt;&gt;"",IF((O11-P11)&gt;0,Paramètres!$B$17,IF((O11-P11)&lt;0,Paramètres!$B$19,IF((O11-P11)=0,Paramètres!$B$18))),"")</f>
        <v>1</v>
      </c>
      <c r="O11" s="67">
        <f t="shared" ref="O11:P11" si="20">T30</f>
        <v>0</v>
      </c>
      <c r="P11" s="68">
        <f t="shared" si="20"/>
        <v>0</v>
      </c>
      <c r="Q11" s="69">
        <f>IF(R11&lt;&gt;"",IF((R11-S11)&gt;0,Paramètres!$B$17,IF((R11-S11)&lt;0,Paramètres!$B$19,IF((R11-S11)=0,Paramètres!$B$18))),"")</f>
        <v>1</v>
      </c>
      <c r="R11" s="67">
        <f>U32</f>
        <v>0</v>
      </c>
      <c r="S11" s="68">
        <f>T32</f>
        <v>0</v>
      </c>
      <c r="T11" s="69">
        <f>IF(U11&lt;&gt;"",IF((U11-V11)&gt;0,Paramètres!$B$17,IF((U11-V11)&lt;0,Paramètres!$B$19,IF((U11-V11)=0,Paramètres!$B$18))),"")</f>
        <v>1</v>
      </c>
      <c r="U11" s="67">
        <f>U54</f>
        <v>0</v>
      </c>
      <c r="V11" s="68">
        <f>T54</f>
        <v>0</v>
      </c>
      <c r="W11" s="20">
        <f t="shared" ref="W11:X11" si="21">C11+F11+I11+L11+O11+R11+U11</f>
        <v>0</v>
      </c>
      <c r="X11" s="19">
        <f t="shared" si="21"/>
        <v>0</v>
      </c>
      <c r="Y11" s="21">
        <f t="shared" si="6"/>
        <v>7</v>
      </c>
      <c r="Z11" s="22">
        <f t="shared" si="7"/>
        <v>0</v>
      </c>
      <c r="AA11" s="23">
        <f t="shared" si="8"/>
        <v>1</v>
      </c>
      <c r="AB11" s="4" t="s">
        <v>18</v>
      </c>
      <c r="AC11" s="4"/>
    </row>
    <row r="12" spans="1:29" ht="19.5" customHeight="1" x14ac:dyDescent="0.35">
      <c r="A12" s="16" t="str">
        <f>Paramètres!C10</f>
        <v>Baugé Chateaucoin 3</v>
      </c>
      <c r="B12" s="66">
        <f>IF(C12&lt;&gt;"",IF((C12-D12)&gt;0,Paramètres!$B$17,IF((C12-D12)&lt;0,Paramètres!$B$19,IF((C12-D12)=0,Paramètres!$B$18))),"")</f>
        <v>1</v>
      </c>
      <c r="C12" s="67">
        <f t="shared" ref="C12:D12" si="22">T40</f>
        <v>0</v>
      </c>
      <c r="D12" s="68">
        <f t="shared" si="22"/>
        <v>0</v>
      </c>
      <c r="E12" s="69">
        <f>IF(F12&lt;&gt;"",IF((F12-G12)&gt;0,Paramètres!$B$17,IF((F12-G12)&lt;0,Paramètres!$B$19,IF((F12-G12)=0,Paramètres!$B$18))),"")</f>
        <v>1</v>
      </c>
      <c r="F12" s="67">
        <f t="shared" ref="F12:F13" si="23">U42</f>
        <v>0</v>
      </c>
      <c r="G12" s="68">
        <f t="shared" ref="G12:G13" si="24">T42</f>
        <v>0</v>
      </c>
      <c r="H12" s="69">
        <f>IF(I12&lt;&gt;"",IF((I12-J12)&gt;0,Paramètres!$B$17,IF((I12-J12)&lt;0,Paramètres!$B$19,IF((I12-J12)=0,Paramètres!$B$18))),"")</f>
        <v>1</v>
      </c>
      <c r="I12" s="67">
        <f t="shared" ref="I12:J12" si="25">T46</f>
        <v>0</v>
      </c>
      <c r="J12" s="68">
        <f t="shared" si="25"/>
        <v>0</v>
      </c>
      <c r="K12" s="69">
        <f>IF(L12&lt;&gt;"",IF((L12-M12)&gt;0,Paramètres!$B$17,IF((L12-M12)&lt;0,Paramètres!$B$19,IF((L12-M12)=0,Paramètres!$B$18))),"")</f>
        <v>1</v>
      </c>
      <c r="L12" s="67">
        <f t="shared" ref="L12:L13" si="26">U29</f>
        <v>0</v>
      </c>
      <c r="M12" s="68">
        <f t="shared" ref="M12:M13" si="27">T29</f>
        <v>0</v>
      </c>
      <c r="N12" s="69">
        <f>IF(O12&lt;&gt;"",IF((O12-P12)&gt;0,Paramètres!$B$17,IF((O12-P12)&lt;0,Paramètres!$B$19,IF((O12-P12)=0,Paramètres!$B$18))),"")</f>
        <v>1</v>
      </c>
      <c r="O12" s="67">
        <f t="shared" ref="O12:P12" si="28">T32</f>
        <v>0</v>
      </c>
      <c r="P12" s="68">
        <f t="shared" si="28"/>
        <v>0</v>
      </c>
      <c r="Q12" s="69">
        <f>IF(R12&lt;&gt;"",IF((R12-S12)&gt;0,Paramètres!$B$17,IF((R12-S12)&lt;0,Paramètres!$B$19,IF((R12-S12)=0,Paramètres!$B$18))),"")</f>
        <v>1</v>
      </c>
      <c r="R12" s="67">
        <f>U34</f>
        <v>0</v>
      </c>
      <c r="S12" s="68">
        <f>T34</f>
        <v>0</v>
      </c>
      <c r="T12" s="69">
        <f>IF(U12&lt;&gt;"",IF((U12-V12)&gt;0,Paramètres!$B$17,IF((U12-V12)&lt;0,Paramètres!$B$19,IF((U12-V12)=0,Paramètres!$B$18))),"")</f>
        <v>1</v>
      </c>
      <c r="U12" s="67">
        <f t="shared" ref="U12:V12" si="29">T36</f>
        <v>0</v>
      </c>
      <c r="V12" s="68">
        <f t="shared" si="29"/>
        <v>0</v>
      </c>
      <c r="W12" s="20">
        <f t="shared" ref="W12:X12" si="30">C12+F12+I12+L12+O12+R12+U12</f>
        <v>0</v>
      </c>
      <c r="X12" s="19">
        <f t="shared" si="30"/>
        <v>0</v>
      </c>
      <c r="Y12" s="21">
        <f t="shared" si="6"/>
        <v>7</v>
      </c>
      <c r="Z12" s="22">
        <f t="shared" si="7"/>
        <v>0</v>
      </c>
      <c r="AA12" s="23">
        <f t="shared" si="8"/>
        <v>1</v>
      </c>
      <c r="AB12" s="4"/>
      <c r="AC12" s="4"/>
    </row>
    <row r="13" spans="1:29" ht="19.5" customHeight="1" x14ac:dyDescent="0.35">
      <c r="A13" s="16" t="str">
        <f>Paramètres!C11</f>
        <v>Angers Rabelais 1</v>
      </c>
      <c r="B13" s="66">
        <f>IF(C13&lt;&gt;"",IF((C13-D13)&gt;0,Paramètres!$B$17,IF((C13-D13)&lt;0,Paramètres!$B$19,IF((C13-D13)=0,Paramètres!$B$18))),"")</f>
        <v>1</v>
      </c>
      <c r="C13" s="67">
        <f t="shared" ref="C13:D13" si="31">T40</f>
        <v>0</v>
      </c>
      <c r="D13" s="68">
        <f t="shared" si="31"/>
        <v>0</v>
      </c>
      <c r="E13" s="69">
        <f>IF(F13&lt;&gt;"",IF((F13-G13)&gt;0,Paramètres!$B$17,IF((F13-G13)&lt;0,Paramètres!$B$19,IF((F13-G13)=0,Paramètres!$B$18))),"")</f>
        <v>1</v>
      </c>
      <c r="F13" s="67">
        <f t="shared" si="23"/>
        <v>0</v>
      </c>
      <c r="G13" s="68">
        <f t="shared" si="24"/>
        <v>0</v>
      </c>
      <c r="H13" s="69">
        <f>IF(I13&lt;&gt;"",IF((I13-J13)&gt;0,Paramètres!$B$17,IF((I13-J13)&lt;0,Paramètres!$B$19,IF((I13-J13)=0,Paramètres!$B$18))),"")</f>
        <v>1</v>
      </c>
      <c r="I13" s="67">
        <f t="shared" ref="I13:J13" si="32">T26</f>
        <v>0</v>
      </c>
      <c r="J13" s="68">
        <f t="shared" si="32"/>
        <v>0</v>
      </c>
      <c r="K13" s="69">
        <f>IF(L13&lt;&gt;"",IF((L13-M13)&gt;0,Paramètres!$B$17,IF((L13-M13)&lt;0,Paramètres!$B$19,IF((L13-M13)=0,Paramètres!$B$18))),"")</f>
        <v>1</v>
      </c>
      <c r="L13" s="67">
        <f t="shared" si="26"/>
        <v>0</v>
      </c>
      <c r="M13" s="68">
        <f t="shared" si="27"/>
        <v>0</v>
      </c>
      <c r="N13" s="69">
        <f>IF(O13&lt;&gt;"",IF((O13-P13)&gt;0,Paramètres!$B$17,IF((O13-P13)&lt;0,Paramètres!$B$19,IF((O13-P13)=0,Paramètres!$B$18))),"")</f>
        <v>1</v>
      </c>
      <c r="O13" s="67">
        <f t="shared" ref="O13:P13" si="33">T51</f>
        <v>0</v>
      </c>
      <c r="P13" s="68">
        <f t="shared" si="33"/>
        <v>0</v>
      </c>
      <c r="Q13" s="69">
        <f>IF(R13&lt;&gt;"",IF((R13-S13)&gt;0,Paramètres!$B$17,IF((R13-S13)&lt;0,Paramètres!$B$19,IF((R13-S13)=0,Paramètres!$B$18))),"")</f>
        <v>1</v>
      </c>
      <c r="R13" s="67">
        <f t="shared" ref="R13:S13" si="34">T52</f>
        <v>0</v>
      </c>
      <c r="S13" s="68">
        <f t="shared" si="34"/>
        <v>0</v>
      </c>
      <c r="T13" s="69">
        <f>IF(U13&lt;&gt;"",IF((U13-V13)&gt;0,Paramètres!$B$17,IF((U13-V13)&lt;0,Paramètres!$B$19,IF((U13-V13)=0,Paramètres!$B$18))),"")</f>
        <v>1</v>
      </c>
      <c r="U13" s="67">
        <f t="shared" ref="U13:V13" si="35">T55</f>
        <v>0</v>
      </c>
      <c r="V13" s="68">
        <f t="shared" si="35"/>
        <v>0</v>
      </c>
      <c r="W13" s="20">
        <f t="shared" ref="W13:X13" si="36">C13+F13+I13+L13+O13+R13+U13</f>
        <v>0</v>
      </c>
      <c r="X13" s="19">
        <f t="shared" si="36"/>
        <v>0</v>
      </c>
      <c r="Y13" s="21">
        <f t="shared" si="6"/>
        <v>7</v>
      </c>
      <c r="Z13" s="22">
        <f t="shared" si="7"/>
        <v>0</v>
      </c>
      <c r="AA13" s="23">
        <f t="shared" si="8"/>
        <v>1</v>
      </c>
      <c r="AB13" s="4"/>
      <c r="AC13" s="4"/>
    </row>
    <row r="14" spans="1:29" ht="19.5" customHeight="1" x14ac:dyDescent="0.35">
      <c r="A14" s="16" t="str">
        <f>Paramètres!C12</f>
        <v>Beaufort Molière 1</v>
      </c>
      <c r="B14" s="66">
        <f>IF(C14&lt;&gt;"",IF((C14-D14)&gt;0,Paramètres!$B$17,IF((C14-D14)&lt;0,Paramètres!$B$19,IF((C14-D14)=0,Paramètres!$B$18))),"")</f>
        <v>1</v>
      </c>
      <c r="C14" s="67">
        <f>U21</f>
        <v>0</v>
      </c>
      <c r="D14" s="68">
        <f>T21</f>
        <v>0</v>
      </c>
      <c r="E14" s="69">
        <f>IF(F14&lt;&gt;"",IF((F14-G14)&gt;0,Paramètres!$B$17,IF((F14-G14)&lt;0,Paramètres!$B$19,IF((F14-G14)=0,Paramètres!$B$18))),"")</f>
        <v>1</v>
      </c>
      <c r="F14" s="67">
        <f t="shared" ref="F14:G14" si="37">T42</f>
        <v>0</v>
      </c>
      <c r="G14" s="68">
        <f t="shared" si="37"/>
        <v>0</v>
      </c>
      <c r="H14" s="69">
        <f>IF(I14&lt;&gt;"",IF((I14-J14)&gt;0,Paramètres!$B$17,IF((I14-J14)&lt;0,Paramètres!$B$19,IF((I14-J14)=0,Paramètres!$B$18))),"")</f>
        <v>1</v>
      </c>
      <c r="I14" s="67">
        <f>U44</f>
        <v>0</v>
      </c>
      <c r="J14" s="68">
        <f>T44</f>
        <v>0</v>
      </c>
      <c r="K14" s="69">
        <f>IF(L14&lt;&gt;"",IF((L14-M14)&gt;0,Paramètres!$B$17,IF((L14-M14)&lt;0,Paramètres!$B$19,IF((L14-M14)=0,Paramètres!$B$18))),"")</f>
        <v>1</v>
      </c>
      <c r="L14" s="67">
        <f>U48</f>
        <v>0</v>
      </c>
      <c r="M14" s="68">
        <f>T48</f>
        <v>0</v>
      </c>
      <c r="N14" s="69">
        <f>IF(O14&lt;&gt;"",IF((O14-P14)&gt;0,Paramètres!$B$17,IF((O14-P14)&lt;0,Paramètres!$B$19,IF((O14-P14)=0,Paramètres!$B$18))),"")</f>
        <v>1</v>
      </c>
      <c r="O14" s="67">
        <f t="shared" ref="O14:P14" si="38">T31</f>
        <v>0</v>
      </c>
      <c r="P14" s="68">
        <f t="shared" si="38"/>
        <v>0</v>
      </c>
      <c r="Q14" s="69">
        <f>IF(R14&lt;&gt;"",IF((R14-S14)&gt;0,Paramètres!$B$17,IF((R14-S14)&lt;0,Paramètres!$B$19,IF((R14-S14)=0,Paramètres!$B$18))),"")</f>
        <v>1</v>
      </c>
      <c r="R14" s="67">
        <f t="shared" ref="R14:S14" si="39">T53</f>
        <v>0</v>
      </c>
      <c r="S14" s="68">
        <f t="shared" si="39"/>
        <v>0</v>
      </c>
      <c r="T14" s="69">
        <f>IF(U14&lt;&gt;"",IF((U14-V14)&gt;0,Paramètres!$B$17,IF((U14-V14)&lt;0,Paramètres!$B$19,IF((U14-V14)=0,Paramètres!$B$18))),"")</f>
        <v>1</v>
      </c>
      <c r="U14" s="67">
        <f>U35</f>
        <v>0</v>
      </c>
      <c r="V14" s="68">
        <f>T35</f>
        <v>0</v>
      </c>
      <c r="W14" s="20">
        <f t="shared" ref="W14:X14" si="40">C14+F14+I14+L14+O14+R14+U14</f>
        <v>0</v>
      </c>
      <c r="X14" s="19">
        <f t="shared" si="40"/>
        <v>0</v>
      </c>
      <c r="Y14" s="26">
        <f t="shared" si="6"/>
        <v>7</v>
      </c>
      <c r="Z14" s="22">
        <f t="shared" si="7"/>
        <v>0</v>
      </c>
      <c r="AA14" s="23">
        <f t="shared" si="8"/>
        <v>1</v>
      </c>
      <c r="AB14" s="4"/>
      <c r="AC14" s="4"/>
    </row>
    <row r="15" spans="1:29" ht="19.5" customHeight="1" x14ac:dyDescent="0.35">
      <c r="A15" s="16" t="str">
        <f>Paramètres!C13</f>
        <v>Segré Gironde 1</v>
      </c>
      <c r="B15" s="66">
        <f>IF(C15&lt;&gt;"",IF((C15-D15)&gt;0,Paramètres!$B$17,IF((C15-D15)&lt;0,Paramètres!$B$19,IF((C15-D15)=0,Paramètres!$B$18))),"")</f>
        <v>1</v>
      </c>
      <c r="C15" s="67">
        <f>U20</f>
        <v>0</v>
      </c>
      <c r="D15" s="68">
        <f>T20</f>
        <v>0</v>
      </c>
      <c r="E15" s="69">
        <f>IF(F15&lt;&gt;"",IF((F15-G15)&gt;0,Paramètres!$B$17,IF((F15-G15)&lt;0,Paramètres!$B$19,IF((F15-G15)=0,Paramètres!$B$18))),"")</f>
        <v>1</v>
      </c>
      <c r="F15" s="67">
        <f t="shared" ref="F15:G15" si="41">T23</f>
        <v>0</v>
      </c>
      <c r="G15" s="68">
        <f t="shared" si="41"/>
        <v>0</v>
      </c>
      <c r="H15" s="69">
        <f>IF(I15&lt;&gt;"",IF((I15-J15)&gt;0,Paramètres!$B$17,IF((I15-J15)&lt;0,Paramètres!$B$19,IF((I15-J15)=0,Paramètres!$B$18))),"")</f>
        <v>1</v>
      </c>
      <c r="I15" s="67">
        <f t="shared" ref="I15:J15" si="42">T44</f>
        <v>0</v>
      </c>
      <c r="J15" s="68">
        <f t="shared" si="42"/>
        <v>0</v>
      </c>
      <c r="K15" s="69">
        <f>IF(L15&lt;&gt;"",IF((L15-M15)&gt;0,Paramètres!$B$17,IF((L15-M15)&lt;0,Paramètres!$B$19,IF((L15-M15)=0,Paramètres!$B$18))),"")</f>
        <v>1</v>
      </c>
      <c r="L15" s="67">
        <f>U27</f>
        <v>0</v>
      </c>
      <c r="M15" s="68">
        <f>T27</f>
        <v>0</v>
      </c>
      <c r="N15" s="69">
        <f>IF(O15&lt;&gt;"",IF((O15-P15)&gt;0,Paramètres!$B$17,IF((O15-P15)&lt;0,Paramètres!$B$19,IF((O15-P15)=0,Paramètres!$B$18))),"")</f>
        <v>1</v>
      </c>
      <c r="O15" s="67">
        <f t="shared" ref="O15:P15" si="43">T49</f>
        <v>0</v>
      </c>
      <c r="P15" s="68">
        <f t="shared" si="43"/>
        <v>0</v>
      </c>
      <c r="Q15" s="69">
        <f>IF(R15&lt;&gt;"",IF((R15-S15)&gt;0,Paramètres!$B$17,IF((R15-S15)&lt;0,Paramètres!$B$19,IF((R15-S15)=0,Paramètres!$B$18))),"")</f>
        <v>1</v>
      </c>
      <c r="R15" s="67">
        <f>U51</f>
        <v>0</v>
      </c>
      <c r="S15" s="68">
        <f>T51</f>
        <v>0</v>
      </c>
      <c r="T15" s="69">
        <f>IF(U15&lt;&gt;"",IF((U15-V15)&gt;0,Paramètres!$B$17,IF((U15-V15)&lt;0,Paramètres!$B$19,IF((U15-V15)=0,Paramètres!$B$18))),"")</f>
        <v>1</v>
      </c>
      <c r="U15" s="67">
        <f t="shared" ref="U15:V15" si="44">T34</f>
        <v>0</v>
      </c>
      <c r="V15" s="68">
        <f t="shared" si="44"/>
        <v>0</v>
      </c>
      <c r="W15" s="20">
        <f t="shared" ref="W15:X15" si="45">C15+F15+I15+L15+O15+R15+U15</f>
        <v>0</v>
      </c>
      <c r="X15" s="19">
        <f t="shared" si="45"/>
        <v>0</v>
      </c>
      <c r="Y15" s="21">
        <f t="shared" si="6"/>
        <v>7</v>
      </c>
      <c r="Z15" s="22">
        <f t="shared" si="7"/>
        <v>0</v>
      </c>
      <c r="AA15" s="23">
        <f t="shared" si="8"/>
        <v>1</v>
      </c>
      <c r="AB15" s="4"/>
      <c r="AC15" s="4"/>
    </row>
    <row r="16" spans="1:29" ht="19.5" customHeight="1" x14ac:dyDescent="0.35">
      <c r="A16" s="16" t="str">
        <f>Paramètres!C14</f>
        <v>Saumur Delessert 2</v>
      </c>
      <c r="B16" s="70">
        <f>IF(C16&lt;&gt;"",IF((C16-D16)&gt;0,Paramètres!$B$17,IF((C16-D16)&lt;0,Paramètres!$B$19,IF((C16-D16)=0,Paramètres!$B$18))),"")</f>
        <v>1</v>
      </c>
      <c r="C16" s="71">
        <f t="shared" ref="C16:D16" si="46">T41</f>
        <v>0</v>
      </c>
      <c r="D16" s="72">
        <f t="shared" si="46"/>
        <v>0</v>
      </c>
      <c r="E16" s="73">
        <f>IF(F16&lt;&gt;"",IF((F16-G16)&gt;0,Paramètres!$B$17,IF((F16-G16)&lt;0,Paramètres!$B$19,IF((F16-G16)=0,Paramètres!$B$18))),"")</f>
        <v>1</v>
      </c>
      <c r="F16" s="71">
        <f>U24</f>
        <v>0</v>
      </c>
      <c r="G16" s="72">
        <f>T24</f>
        <v>0</v>
      </c>
      <c r="H16" s="73">
        <f>IF(I16&lt;&gt;"",IF((I16-J16)&gt;0,Paramètres!$B$17,IF((I16-J16)&lt;0,Paramètres!$B$19,IF((I16-J16)=0,Paramètres!$B$18))),"")</f>
        <v>1</v>
      </c>
      <c r="I16" s="71">
        <f t="shared" ref="I16:J16" si="47">T45</f>
        <v>0</v>
      </c>
      <c r="J16" s="72">
        <f t="shared" si="47"/>
        <v>0</v>
      </c>
      <c r="K16" s="73">
        <f>IF(L16&lt;&gt;"",IF((L16-M16)&gt;0,Paramètres!$B$17,IF((L16-M16)&lt;0,Paramètres!$B$19,IF((L16-M16)=0,Paramètres!$B$18))),"")</f>
        <v>1</v>
      </c>
      <c r="L16" s="71">
        <f>U49</f>
        <v>0</v>
      </c>
      <c r="M16" s="72">
        <f>T49</f>
        <v>0</v>
      </c>
      <c r="N16" s="73">
        <f>IF(O16&lt;&gt;"",IF((O16-P16)&gt;0,Paramètres!$B$17,IF((O16-P16)&lt;0,Paramètres!$B$19,IF((O16-P16)=0,Paramètres!$B$18))),"")</f>
        <v>1</v>
      </c>
      <c r="O16" s="71">
        <f>U49</f>
        <v>0</v>
      </c>
      <c r="P16" s="72">
        <f>T49</f>
        <v>0</v>
      </c>
      <c r="Q16" s="73">
        <f>IF(R16&lt;&gt;"",IF((R16-S16)&gt;0,Paramètres!$B$17,IF((R16-S16)&lt;0,Paramètres!$B$19,IF((R16-S16)=0,Paramètres!$B$18))),"")</f>
        <v>1</v>
      </c>
      <c r="R16" s="71">
        <f t="shared" ref="R16:R17" si="48">U50</f>
        <v>0</v>
      </c>
      <c r="S16" s="72">
        <f t="shared" ref="S16:S17" si="49">T50</f>
        <v>0</v>
      </c>
      <c r="T16" s="73">
        <f>IF(U16&lt;&gt;"",IF((U16-V16)&gt;0,Paramètres!$B$17,IF((U16-V16)&lt;0,Paramètres!$B$19,IF((U16-V16)=0,Paramètres!$B$18))),"")</f>
        <v>1</v>
      </c>
      <c r="U16" s="71">
        <f>U53</f>
        <v>0</v>
      </c>
      <c r="V16" s="72">
        <f>T53</f>
        <v>0</v>
      </c>
      <c r="W16" s="31">
        <f t="shared" ref="W16:X16" si="50">C16+F16+I16+L16+O16+R16+U16</f>
        <v>0</v>
      </c>
      <c r="X16" s="30">
        <f t="shared" si="50"/>
        <v>0</v>
      </c>
      <c r="Y16" s="32">
        <f t="shared" si="6"/>
        <v>7</v>
      </c>
      <c r="Z16" s="33">
        <f t="shared" si="7"/>
        <v>0</v>
      </c>
      <c r="AA16" s="23">
        <f t="shared" si="8"/>
        <v>1</v>
      </c>
      <c r="AB16" s="4"/>
      <c r="AC16" s="4"/>
    </row>
    <row r="17" spans="1:29" ht="19.5" hidden="1" customHeight="1" x14ac:dyDescent="0.35">
      <c r="A17" s="34">
        <f>Paramètres!C15</f>
        <v>0</v>
      </c>
      <c r="B17" s="35">
        <f>IF(C17&lt;&gt;"",IF((C17-D17)&gt;0,Paramètres!$B$17,IF((C17-D17)&lt;0,Paramètres!$B$19,IF((C17-D17)=0,Paramètres!$B$18))),"")</f>
        <v>1</v>
      </c>
      <c r="C17" s="36">
        <f t="shared" ref="C17:D17" si="51">T22</f>
        <v>0</v>
      </c>
      <c r="D17" s="37">
        <f t="shared" si="51"/>
        <v>0</v>
      </c>
      <c r="E17" s="35">
        <f>IF(F17&lt;&gt;"",IF((F17-G17)&gt;0,Paramètres!$B$17,IF((F17-G17)&lt;0,Paramètres!$B$19,IF((F17-G17)=0,Paramètres!$B$18))),"")</f>
        <v>1</v>
      </c>
      <c r="F17" s="36">
        <f>U24</f>
        <v>0</v>
      </c>
      <c r="G17" s="37">
        <f>T24</f>
        <v>0</v>
      </c>
      <c r="H17" s="35">
        <f>IF(I17&lt;&gt;"",IF((I17-J17)&gt;0,Paramètres!$B$17,IF((I17-J17)&lt;0,Paramètres!$B$19,IF((I17-J17)=0,Paramètres!$B$18))),"")</f>
        <v>1</v>
      </c>
      <c r="I17" s="36">
        <f t="shared" ref="I17:J17" si="52">T26</f>
        <v>0</v>
      </c>
      <c r="J17" s="37">
        <f t="shared" si="52"/>
        <v>0</v>
      </c>
      <c r="K17" s="35">
        <f>IF(L17&lt;&gt;"",IF((L17-M17)&gt;0,Paramètres!$B$17,IF((L17-M17)&lt;0,Paramètres!$B$19,IF((L17-M17)=0,Paramètres!$B$18))),"")</f>
        <v>1</v>
      </c>
      <c r="L17" s="36">
        <f>U47</f>
        <v>0</v>
      </c>
      <c r="M17" s="37">
        <f>T47</f>
        <v>0</v>
      </c>
      <c r="N17" s="35">
        <f>IF(O17&lt;&gt;"",IF((O17-P17)&gt;0,Paramètres!$B$17,IF((O17-P17)&lt;0,Paramètres!$B$19,IF((O17-P17)=0,Paramètres!$B$18))),"")</f>
        <v>1</v>
      </c>
      <c r="O17" s="36">
        <f>U49</f>
        <v>0</v>
      </c>
      <c r="P17" s="37">
        <f>T49</f>
        <v>0</v>
      </c>
      <c r="Q17" s="35">
        <f>IF(R17&lt;&gt;"",IF((R17-S17)&gt;0,Paramètres!$B$17,IF((R17-S17)&lt;0,Paramètres!$B$19,IF((R17-S17)=0,Paramètres!$B$18))),"")</f>
        <v>1</v>
      </c>
      <c r="R17" s="36">
        <f t="shared" si="48"/>
        <v>0</v>
      </c>
      <c r="S17" s="37">
        <f t="shared" si="49"/>
        <v>0</v>
      </c>
      <c r="T17" s="35">
        <f>IF(U17&lt;&gt;"",IF((U17-V17)&gt;0,Paramètres!$B$17,IF((U17-V17)&lt;0,Paramètres!$B$19,IF((U17-V17)=0,Paramètres!$B$18))),"")</f>
        <v>1</v>
      </c>
      <c r="U17" s="36">
        <f t="shared" ref="U17:V17" si="53">T54</f>
        <v>0</v>
      </c>
      <c r="V17" s="37">
        <f t="shared" si="53"/>
        <v>0</v>
      </c>
      <c r="W17" s="38">
        <f t="shared" ref="W17:X17" si="54">C17+F17+I17+L17+O17+R17+U17</f>
        <v>0</v>
      </c>
      <c r="X17" s="37">
        <f t="shared" si="54"/>
        <v>0</v>
      </c>
      <c r="Y17" s="39">
        <f t="shared" si="6"/>
        <v>7</v>
      </c>
      <c r="Z17" s="40">
        <f t="shared" si="7"/>
        <v>0</v>
      </c>
      <c r="AA17" s="41">
        <f t="shared" si="8"/>
        <v>1</v>
      </c>
      <c r="AB17" s="4"/>
      <c r="AC17" s="4"/>
    </row>
    <row r="18" spans="1:29" ht="12.75" customHeight="1" x14ac:dyDescent="0.2">
      <c r="A18" s="42" t="s">
        <v>18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8.75" customHeight="1" x14ac:dyDescent="0.2">
      <c r="A19" s="74" t="str">
        <f>Paramètres!C3</f>
        <v>A3</v>
      </c>
      <c r="B19" s="167" t="s">
        <v>19</v>
      </c>
      <c r="C19" s="168"/>
      <c r="D19" s="168"/>
      <c r="E19" s="168"/>
      <c r="F19" s="168"/>
      <c r="G19" s="168"/>
      <c r="H19" s="168"/>
      <c r="I19" s="168"/>
      <c r="J19" s="169"/>
      <c r="K19" s="167" t="s">
        <v>20</v>
      </c>
      <c r="L19" s="168"/>
      <c r="M19" s="168"/>
      <c r="N19" s="168"/>
      <c r="O19" s="168"/>
      <c r="P19" s="168"/>
      <c r="Q19" s="168"/>
      <c r="R19" s="168"/>
      <c r="S19" s="170"/>
      <c r="T19" s="171" t="s">
        <v>21</v>
      </c>
      <c r="U19" s="172"/>
      <c r="V19" s="1"/>
      <c r="W19" s="1"/>
      <c r="X19" s="1"/>
      <c r="Y19" s="1"/>
      <c r="Z19" s="1"/>
      <c r="AA19" s="1"/>
      <c r="AB19" s="1"/>
      <c r="AC19" s="1"/>
    </row>
    <row r="20" spans="1:29" ht="15" customHeight="1" x14ac:dyDescent="0.2">
      <c r="A20" s="75" t="s">
        <v>22</v>
      </c>
      <c r="B20" s="121" t="str">
        <f>A8</f>
        <v>St Benoit Angers 1</v>
      </c>
      <c r="C20" s="119"/>
      <c r="D20" s="119"/>
      <c r="E20" s="119"/>
      <c r="F20" s="119"/>
      <c r="G20" s="119"/>
      <c r="H20" s="119"/>
      <c r="I20" s="119"/>
      <c r="J20" s="120"/>
      <c r="K20" s="165" t="str">
        <f>A15</f>
        <v>Segré Gironde 1</v>
      </c>
      <c r="L20" s="119"/>
      <c r="M20" s="119"/>
      <c r="N20" s="119"/>
      <c r="O20" s="119"/>
      <c r="P20" s="119"/>
      <c r="Q20" s="119"/>
      <c r="R20" s="119"/>
      <c r="S20" s="120"/>
      <c r="T20" s="45"/>
      <c r="U20" s="76"/>
      <c r="V20" s="1"/>
      <c r="W20" s="1"/>
      <c r="X20" s="1"/>
      <c r="Y20" s="1"/>
      <c r="Z20" s="1"/>
      <c r="AA20" s="1"/>
      <c r="AB20" s="1"/>
      <c r="AC20" s="47" t="s">
        <v>18</v>
      </c>
    </row>
    <row r="21" spans="1:29" ht="15" customHeight="1" x14ac:dyDescent="0.2">
      <c r="A21" s="75" t="s">
        <v>23</v>
      </c>
      <c r="B21" s="121" t="str">
        <f>A11</f>
        <v>SC Pouancé 2</v>
      </c>
      <c r="C21" s="119"/>
      <c r="D21" s="119"/>
      <c r="E21" s="119"/>
      <c r="F21" s="119"/>
      <c r="G21" s="119"/>
      <c r="H21" s="119"/>
      <c r="I21" s="119"/>
      <c r="J21" s="120"/>
      <c r="K21" s="165" t="str">
        <f>A14</f>
        <v>Beaufort Molière 1</v>
      </c>
      <c r="L21" s="119"/>
      <c r="M21" s="119"/>
      <c r="N21" s="119"/>
      <c r="O21" s="119"/>
      <c r="P21" s="119"/>
      <c r="Q21" s="119"/>
      <c r="R21" s="119"/>
      <c r="S21" s="120"/>
      <c r="T21" s="45"/>
      <c r="U21" s="77"/>
      <c r="V21" s="1"/>
      <c r="W21" s="1"/>
      <c r="X21" s="1"/>
      <c r="Y21" s="1"/>
      <c r="Z21" s="1"/>
      <c r="AA21" s="1"/>
      <c r="AB21" s="1"/>
      <c r="AC21" s="47"/>
    </row>
    <row r="22" spans="1:29" ht="15" customHeight="1" x14ac:dyDescent="0.2">
      <c r="A22" s="16" t="s">
        <v>24</v>
      </c>
      <c r="B22" s="121" t="str">
        <f>A10</f>
        <v>Mongazon Angers 2</v>
      </c>
      <c r="C22" s="119"/>
      <c r="D22" s="119"/>
      <c r="E22" s="119"/>
      <c r="F22" s="119"/>
      <c r="G22" s="119"/>
      <c r="H22" s="119"/>
      <c r="I22" s="119"/>
      <c r="J22" s="120"/>
      <c r="K22" s="165" t="str">
        <f>A8</f>
        <v>St Benoit Angers 1</v>
      </c>
      <c r="L22" s="119"/>
      <c r="M22" s="119"/>
      <c r="N22" s="119"/>
      <c r="O22" s="119"/>
      <c r="P22" s="119"/>
      <c r="Q22" s="119"/>
      <c r="R22" s="119"/>
      <c r="S22" s="120"/>
      <c r="T22" s="45"/>
      <c r="U22" s="77"/>
      <c r="V22" s="1"/>
      <c r="W22" s="1"/>
      <c r="X22" s="1"/>
      <c r="Y22" s="1"/>
      <c r="Z22" s="1"/>
      <c r="AA22" s="1"/>
      <c r="AB22" s="1"/>
      <c r="AC22" s="47" t="s">
        <v>18</v>
      </c>
    </row>
    <row r="23" spans="1:29" ht="15" customHeight="1" x14ac:dyDescent="0.2">
      <c r="A23" s="16" t="s">
        <v>25</v>
      </c>
      <c r="B23" s="121" t="str">
        <f>A15</f>
        <v>Segré Gironde 1</v>
      </c>
      <c r="C23" s="119"/>
      <c r="D23" s="119"/>
      <c r="E23" s="119"/>
      <c r="F23" s="119"/>
      <c r="G23" s="119"/>
      <c r="H23" s="119"/>
      <c r="I23" s="119"/>
      <c r="J23" s="120"/>
      <c r="K23" s="165" t="str">
        <f>A11</f>
        <v>SC Pouancé 2</v>
      </c>
      <c r="L23" s="119"/>
      <c r="M23" s="119"/>
      <c r="N23" s="119"/>
      <c r="O23" s="119"/>
      <c r="P23" s="119"/>
      <c r="Q23" s="119"/>
      <c r="R23" s="119"/>
      <c r="S23" s="120"/>
      <c r="T23" s="50"/>
      <c r="U23" s="78"/>
      <c r="V23" s="1"/>
      <c r="W23" s="1"/>
      <c r="X23" s="1"/>
      <c r="Y23" s="1"/>
      <c r="Z23" s="1"/>
      <c r="AA23" s="1"/>
      <c r="AB23" s="1"/>
      <c r="AC23" s="47"/>
    </row>
    <row r="24" spans="1:29" ht="15" customHeight="1" x14ac:dyDescent="0.2">
      <c r="A24" s="16" t="s">
        <v>26</v>
      </c>
      <c r="B24" s="121" t="str">
        <f>A8</f>
        <v>St Benoit Angers 1</v>
      </c>
      <c r="C24" s="119"/>
      <c r="D24" s="119"/>
      <c r="E24" s="119"/>
      <c r="F24" s="119"/>
      <c r="G24" s="119"/>
      <c r="H24" s="119"/>
      <c r="I24" s="119"/>
      <c r="J24" s="120"/>
      <c r="K24" s="165" t="str">
        <f>A16</f>
        <v>Saumur Delessert 2</v>
      </c>
      <c r="L24" s="119"/>
      <c r="M24" s="119"/>
      <c r="N24" s="119"/>
      <c r="O24" s="119"/>
      <c r="P24" s="119"/>
      <c r="Q24" s="119"/>
      <c r="R24" s="119"/>
      <c r="S24" s="120"/>
      <c r="T24" s="50"/>
      <c r="U24" s="78"/>
      <c r="V24" s="1"/>
      <c r="W24" s="1"/>
      <c r="X24" s="1"/>
      <c r="Y24" s="1"/>
      <c r="Z24" s="1"/>
      <c r="AA24" s="1"/>
      <c r="AB24" s="1"/>
      <c r="AC24" s="47"/>
    </row>
    <row r="25" spans="1:29" ht="15" customHeight="1" x14ac:dyDescent="0.2">
      <c r="A25" s="16" t="s">
        <v>27</v>
      </c>
      <c r="B25" s="121" t="str">
        <f>A11</f>
        <v>SC Pouancé 2</v>
      </c>
      <c r="C25" s="119"/>
      <c r="D25" s="119"/>
      <c r="E25" s="119"/>
      <c r="F25" s="119"/>
      <c r="G25" s="119"/>
      <c r="H25" s="119"/>
      <c r="I25" s="119"/>
      <c r="J25" s="120"/>
      <c r="K25" s="165" t="str">
        <f>A10</f>
        <v>Mongazon Angers 2</v>
      </c>
      <c r="L25" s="119"/>
      <c r="M25" s="119"/>
      <c r="N25" s="119"/>
      <c r="O25" s="119"/>
      <c r="P25" s="119"/>
      <c r="Q25" s="119"/>
      <c r="R25" s="119"/>
      <c r="S25" s="120"/>
      <c r="T25" s="50"/>
      <c r="U25" s="78"/>
      <c r="V25" s="1"/>
      <c r="W25" s="1"/>
      <c r="X25" s="1"/>
      <c r="Y25" s="1"/>
      <c r="Z25" s="1"/>
      <c r="AA25" s="1"/>
      <c r="AB25" s="1"/>
      <c r="AC25" s="47"/>
    </row>
    <row r="26" spans="1:29" ht="15" customHeight="1" x14ac:dyDescent="0.2">
      <c r="A26" s="16" t="s">
        <v>28</v>
      </c>
      <c r="B26" s="121" t="str">
        <f>A13</f>
        <v>Angers Rabelais 1</v>
      </c>
      <c r="C26" s="119"/>
      <c r="D26" s="119"/>
      <c r="E26" s="119"/>
      <c r="F26" s="119"/>
      <c r="G26" s="119"/>
      <c r="H26" s="119"/>
      <c r="I26" s="119"/>
      <c r="J26" s="120"/>
      <c r="K26" s="165" t="str">
        <f>A8</f>
        <v>St Benoit Angers 1</v>
      </c>
      <c r="L26" s="119"/>
      <c r="M26" s="119"/>
      <c r="N26" s="119"/>
      <c r="O26" s="119"/>
      <c r="P26" s="119"/>
      <c r="Q26" s="119"/>
      <c r="R26" s="119"/>
      <c r="S26" s="120"/>
      <c r="T26" s="50"/>
      <c r="U26" s="78"/>
      <c r="V26" s="1"/>
      <c r="W26" s="1"/>
      <c r="X26" s="1"/>
      <c r="Y26" s="47"/>
      <c r="Z26" s="1"/>
      <c r="AA26" s="1"/>
      <c r="AB26" s="1"/>
      <c r="AC26" s="47"/>
    </row>
    <row r="27" spans="1:29" ht="15" customHeight="1" x14ac:dyDescent="0.2">
      <c r="A27" s="16" t="s">
        <v>29</v>
      </c>
      <c r="B27" s="121" t="str">
        <f>A10</f>
        <v>Mongazon Angers 2</v>
      </c>
      <c r="C27" s="119"/>
      <c r="D27" s="119"/>
      <c r="E27" s="119"/>
      <c r="F27" s="119"/>
      <c r="G27" s="119"/>
      <c r="H27" s="119"/>
      <c r="I27" s="119"/>
      <c r="J27" s="120"/>
      <c r="K27" s="165" t="str">
        <f>A15</f>
        <v>Segré Gironde 1</v>
      </c>
      <c r="L27" s="119"/>
      <c r="M27" s="119"/>
      <c r="N27" s="119"/>
      <c r="O27" s="119"/>
      <c r="P27" s="119"/>
      <c r="Q27" s="119"/>
      <c r="R27" s="119"/>
      <c r="S27" s="120"/>
      <c r="T27" s="79"/>
      <c r="U27" s="78"/>
      <c r="V27" s="1"/>
      <c r="W27" s="1"/>
      <c r="X27" s="1"/>
      <c r="Y27" s="47"/>
      <c r="Z27" s="1"/>
      <c r="AA27" s="1"/>
      <c r="AB27" s="1"/>
      <c r="AC27" s="53"/>
    </row>
    <row r="28" spans="1:29" ht="15" customHeight="1" x14ac:dyDescent="0.2">
      <c r="A28" s="16" t="s">
        <v>30</v>
      </c>
      <c r="B28" s="166"/>
      <c r="C28" s="119"/>
      <c r="D28" s="119"/>
      <c r="E28" s="119"/>
      <c r="F28" s="119"/>
      <c r="G28" s="119"/>
      <c r="H28" s="119"/>
      <c r="I28" s="119"/>
      <c r="J28" s="120"/>
      <c r="K28" s="173"/>
      <c r="L28" s="119"/>
      <c r="M28" s="119"/>
      <c r="N28" s="119"/>
      <c r="O28" s="119"/>
      <c r="P28" s="119"/>
      <c r="Q28" s="119"/>
      <c r="R28" s="119"/>
      <c r="S28" s="120"/>
      <c r="T28" s="79"/>
      <c r="U28" s="78"/>
      <c r="V28" s="1"/>
      <c r="W28" s="1"/>
      <c r="X28" s="1"/>
      <c r="Y28" s="47"/>
      <c r="Z28" s="1"/>
      <c r="AA28" s="1"/>
      <c r="AB28" s="1"/>
      <c r="AC28" s="53"/>
    </row>
    <row r="29" spans="1:29" ht="15" customHeight="1" x14ac:dyDescent="0.2">
      <c r="A29" s="16" t="s">
        <v>31</v>
      </c>
      <c r="B29" s="121" t="str">
        <f>A8</f>
        <v>St Benoit Angers 1</v>
      </c>
      <c r="C29" s="119"/>
      <c r="D29" s="119"/>
      <c r="E29" s="119"/>
      <c r="F29" s="119"/>
      <c r="G29" s="119"/>
      <c r="H29" s="119"/>
      <c r="I29" s="119"/>
      <c r="J29" s="120"/>
      <c r="K29" s="165" t="str">
        <f t="shared" ref="K29:K30" si="55">A12</f>
        <v>Baugé Chateaucoin 3</v>
      </c>
      <c r="L29" s="119"/>
      <c r="M29" s="119"/>
      <c r="N29" s="119"/>
      <c r="O29" s="119"/>
      <c r="P29" s="119"/>
      <c r="Q29" s="119"/>
      <c r="R29" s="119"/>
      <c r="S29" s="120"/>
      <c r="T29" s="79"/>
      <c r="U29" s="78"/>
      <c r="V29" s="1"/>
      <c r="W29" s="1"/>
      <c r="X29" s="1"/>
      <c r="Y29" s="47"/>
      <c r="Z29" s="1"/>
      <c r="AA29" s="1"/>
      <c r="AB29" s="1"/>
      <c r="AC29" s="1"/>
    </row>
    <row r="30" spans="1:29" ht="15" customHeight="1" x14ac:dyDescent="0.2">
      <c r="A30" s="16" t="s">
        <v>32</v>
      </c>
      <c r="B30" s="121" t="str">
        <f>A11</f>
        <v>SC Pouancé 2</v>
      </c>
      <c r="C30" s="119"/>
      <c r="D30" s="119"/>
      <c r="E30" s="119"/>
      <c r="F30" s="119"/>
      <c r="G30" s="119"/>
      <c r="H30" s="119"/>
      <c r="I30" s="119"/>
      <c r="J30" s="120"/>
      <c r="K30" s="165" t="str">
        <f t="shared" si="55"/>
        <v>Angers Rabelais 1</v>
      </c>
      <c r="L30" s="119"/>
      <c r="M30" s="119"/>
      <c r="N30" s="119"/>
      <c r="O30" s="119"/>
      <c r="P30" s="119"/>
      <c r="Q30" s="119"/>
      <c r="R30" s="119"/>
      <c r="S30" s="120"/>
      <c r="T30" s="79"/>
      <c r="U30" s="78"/>
      <c r="V30" s="1"/>
      <c r="W30" s="1"/>
      <c r="X30" s="1"/>
      <c r="Y30" s="47"/>
      <c r="Z30" s="1"/>
      <c r="AA30" s="1"/>
      <c r="AB30" s="1"/>
      <c r="AC30" s="3"/>
    </row>
    <row r="31" spans="1:29" ht="15" customHeight="1" x14ac:dyDescent="0.2">
      <c r="A31" s="16" t="s">
        <v>33</v>
      </c>
      <c r="B31" s="121" t="str">
        <f>A14</f>
        <v>Beaufort Molière 1</v>
      </c>
      <c r="C31" s="119"/>
      <c r="D31" s="119"/>
      <c r="E31" s="119"/>
      <c r="F31" s="119"/>
      <c r="G31" s="119"/>
      <c r="H31" s="119"/>
      <c r="I31" s="119"/>
      <c r="J31" s="120"/>
      <c r="K31" s="165" t="str">
        <f>A9</f>
        <v>St Louis Jallais 1</v>
      </c>
      <c r="L31" s="119"/>
      <c r="M31" s="119"/>
      <c r="N31" s="119"/>
      <c r="O31" s="119"/>
      <c r="P31" s="119"/>
      <c r="Q31" s="119"/>
      <c r="R31" s="119"/>
      <c r="S31" s="120"/>
      <c r="T31" s="50"/>
      <c r="U31" s="78"/>
      <c r="V31" s="1"/>
      <c r="W31" s="1"/>
      <c r="X31" s="1"/>
      <c r="Y31" s="53"/>
      <c r="Z31" s="1"/>
      <c r="AA31" s="1"/>
      <c r="AB31" s="1"/>
      <c r="AC31" s="3"/>
    </row>
    <row r="32" spans="1:29" ht="15" customHeight="1" x14ac:dyDescent="0.2">
      <c r="A32" s="16" t="s">
        <v>34</v>
      </c>
      <c r="B32" s="121" t="str">
        <f>A12</f>
        <v>Baugé Chateaucoin 3</v>
      </c>
      <c r="C32" s="119"/>
      <c r="D32" s="119"/>
      <c r="E32" s="119"/>
      <c r="F32" s="119"/>
      <c r="G32" s="119"/>
      <c r="H32" s="119"/>
      <c r="I32" s="119"/>
      <c r="J32" s="120"/>
      <c r="K32" s="165" t="str">
        <f>A11</f>
        <v>SC Pouancé 2</v>
      </c>
      <c r="L32" s="119"/>
      <c r="M32" s="119"/>
      <c r="N32" s="119"/>
      <c r="O32" s="119"/>
      <c r="P32" s="119"/>
      <c r="Q32" s="119"/>
      <c r="R32" s="119"/>
      <c r="S32" s="120"/>
      <c r="T32" s="50"/>
      <c r="U32" s="78"/>
      <c r="V32" s="1"/>
      <c r="W32" s="1"/>
      <c r="X32" s="1"/>
      <c r="Y32" s="1"/>
      <c r="Z32" s="1"/>
      <c r="AA32" s="1"/>
      <c r="AB32" s="1"/>
      <c r="AC32" s="3"/>
    </row>
    <row r="33" spans="1:29" ht="15" customHeight="1" x14ac:dyDescent="0.2">
      <c r="A33" s="16" t="s">
        <v>35</v>
      </c>
      <c r="B33" s="121" t="str">
        <f>A8</f>
        <v>St Benoit Angers 1</v>
      </c>
      <c r="C33" s="119"/>
      <c r="D33" s="119"/>
      <c r="E33" s="119"/>
      <c r="F33" s="119"/>
      <c r="G33" s="119"/>
      <c r="H33" s="119"/>
      <c r="I33" s="119"/>
      <c r="J33" s="120"/>
      <c r="K33" s="165" t="str">
        <f>A9</f>
        <v>St Louis Jallais 1</v>
      </c>
      <c r="L33" s="119"/>
      <c r="M33" s="119"/>
      <c r="N33" s="119"/>
      <c r="O33" s="119"/>
      <c r="P33" s="119"/>
      <c r="Q33" s="119"/>
      <c r="R33" s="119"/>
      <c r="S33" s="120"/>
      <c r="T33" s="50"/>
      <c r="U33" s="78"/>
      <c r="V33" s="1"/>
      <c r="W33" s="1"/>
      <c r="X33" s="1"/>
      <c r="Y33" s="1"/>
      <c r="Z33" s="1"/>
      <c r="AA33" s="1"/>
      <c r="AB33" s="1"/>
      <c r="AC33" s="3"/>
    </row>
    <row r="34" spans="1:29" ht="15" customHeight="1" x14ac:dyDescent="0.2">
      <c r="A34" s="16" t="s">
        <v>36</v>
      </c>
      <c r="B34" s="121" t="str">
        <f>A15</f>
        <v>Segré Gironde 1</v>
      </c>
      <c r="C34" s="119"/>
      <c r="D34" s="119"/>
      <c r="E34" s="119"/>
      <c r="F34" s="119"/>
      <c r="G34" s="119"/>
      <c r="H34" s="119"/>
      <c r="I34" s="119"/>
      <c r="J34" s="120"/>
      <c r="K34" s="165" t="str">
        <f>A12</f>
        <v>Baugé Chateaucoin 3</v>
      </c>
      <c r="L34" s="119"/>
      <c r="M34" s="119"/>
      <c r="N34" s="119"/>
      <c r="O34" s="119"/>
      <c r="P34" s="119"/>
      <c r="Q34" s="119"/>
      <c r="R34" s="119"/>
      <c r="S34" s="120"/>
      <c r="T34" s="50"/>
      <c r="U34" s="78"/>
      <c r="V34" s="1"/>
      <c r="W34" s="1"/>
      <c r="X34" s="1"/>
      <c r="Y34" s="1"/>
      <c r="Z34" s="1"/>
      <c r="AA34" s="1"/>
      <c r="AB34" s="1"/>
      <c r="AC34" s="3"/>
    </row>
    <row r="35" spans="1:29" ht="15" customHeight="1" x14ac:dyDescent="0.2">
      <c r="A35" s="27" t="s">
        <v>37</v>
      </c>
      <c r="B35" s="121" t="str">
        <f>A8</f>
        <v>St Benoit Angers 1</v>
      </c>
      <c r="C35" s="119"/>
      <c r="D35" s="119"/>
      <c r="E35" s="119"/>
      <c r="F35" s="119"/>
      <c r="G35" s="119"/>
      <c r="H35" s="119"/>
      <c r="I35" s="119"/>
      <c r="J35" s="120"/>
      <c r="K35" s="165" t="str">
        <f>A14</f>
        <v>Beaufort Molière 1</v>
      </c>
      <c r="L35" s="119"/>
      <c r="M35" s="119"/>
      <c r="N35" s="119"/>
      <c r="O35" s="119"/>
      <c r="P35" s="119"/>
      <c r="Q35" s="119"/>
      <c r="R35" s="119"/>
      <c r="S35" s="120"/>
      <c r="T35" s="55"/>
      <c r="U35" s="80"/>
      <c r="V35" s="1"/>
      <c r="W35" s="1"/>
      <c r="X35" s="1"/>
      <c r="Y35" s="1"/>
      <c r="Z35" s="1"/>
      <c r="AA35" s="1"/>
      <c r="AB35" s="1"/>
      <c r="AC35" s="3"/>
    </row>
    <row r="36" spans="1:29" ht="15" customHeight="1" x14ac:dyDescent="0.2">
      <c r="A36" s="27" t="s">
        <v>38</v>
      </c>
      <c r="B36" s="121" t="str">
        <f>A12</f>
        <v>Baugé Chateaucoin 3</v>
      </c>
      <c r="C36" s="119"/>
      <c r="D36" s="119"/>
      <c r="E36" s="119"/>
      <c r="F36" s="119"/>
      <c r="G36" s="119"/>
      <c r="H36" s="119"/>
      <c r="I36" s="119"/>
      <c r="J36" s="120"/>
      <c r="K36" s="165" t="str">
        <f>A16</f>
        <v>Saumur Delessert 2</v>
      </c>
      <c r="L36" s="119"/>
      <c r="M36" s="119"/>
      <c r="N36" s="119"/>
      <c r="O36" s="119"/>
      <c r="P36" s="119"/>
      <c r="Q36" s="119"/>
      <c r="R36" s="119"/>
      <c r="S36" s="120"/>
      <c r="T36" s="55"/>
      <c r="U36" s="80"/>
      <c r="V36" s="1"/>
      <c r="W36" s="1"/>
      <c r="X36" s="1"/>
      <c r="Y36" s="1"/>
      <c r="Z36" s="1"/>
      <c r="AA36" s="1"/>
      <c r="AB36" s="1"/>
      <c r="AC36" s="3"/>
    </row>
    <row r="37" spans="1:29" ht="15" customHeight="1" x14ac:dyDescent="0.2">
      <c r="A37" s="81" t="s">
        <v>39</v>
      </c>
      <c r="B37" s="166"/>
      <c r="C37" s="119"/>
      <c r="D37" s="119"/>
      <c r="E37" s="119"/>
      <c r="F37" s="119"/>
      <c r="G37" s="119"/>
      <c r="H37" s="119"/>
      <c r="I37" s="119"/>
      <c r="J37" s="120"/>
      <c r="K37" s="173"/>
      <c r="L37" s="119"/>
      <c r="M37" s="119"/>
      <c r="N37" s="119"/>
      <c r="O37" s="119"/>
      <c r="P37" s="119"/>
      <c r="Q37" s="119"/>
      <c r="R37" s="119"/>
      <c r="S37" s="120"/>
      <c r="T37" s="58"/>
      <c r="U37" s="82"/>
      <c r="V37" s="1"/>
      <c r="W37" s="1"/>
      <c r="X37" s="1"/>
      <c r="Y37" s="1"/>
      <c r="Z37" s="1"/>
      <c r="AA37" s="1"/>
      <c r="AB37" s="1"/>
      <c r="AC37" s="3"/>
    </row>
    <row r="38" spans="1:29" ht="15" customHeight="1" x14ac:dyDescent="0.25">
      <c r="A38" s="83" t="str">
        <f>Paramètres!C4</f>
        <v>A4</v>
      </c>
      <c r="B38" s="177" t="s">
        <v>19</v>
      </c>
      <c r="C38" s="154"/>
      <c r="D38" s="154"/>
      <c r="E38" s="154"/>
      <c r="F38" s="154"/>
      <c r="G38" s="154"/>
      <c r="H38" s="154"/>
      <c r="I38" s="154"/>
      <c r="J38" s="178"/>
      <c r="K38" s="179" t="s">
        <v>20</v>
      </c>
      <c r="L38" s="154"/>
      <c r="M38" s="154"/>
      <c r="N38" s="154"/>
      <c r="O38" s="154"/>
      <c r="P38" s="154"/>
      <c r="Q38" s="154"/>
      <c r="R38" s="154"/>
      <c r="S38" s="155"/>
      <c r="T38" s="128" t="s">
        <v>21</v>
      </c>
      <c r="U38" s="180"/>
      <c r="V38" s="1"/>
      <c r="W38" s="1"/>
      <c r="X38" s="1"/>
      <c r="Y38" s="3"/>
      <c r="Z38" s="1"/>
      <c r="AA38" s="1"/>
      <c r="AB38" s="1"/>
      <c r="AC38" s="60"/>
    </row>
    <row r="39" spans="1:29" ht="15" customHeight="1" x14ac:dyDescent="0.2">
      <c r="A39" s="75" t="s">
        <v>22</v>
      </c>
      <c r="B39" s="121" t="str">
        <f>A9</f>
        <v>St Louis Jallais 1</v>
      </c>
      <c r="C39" s="119"/>
      <c r="D39" s="119"/>
      <c r="E39" s="119"/>
      <c r="F39" s="119"/>
      <c r="G39" s="119"/>
      <c r="H39" s="119"/>
      <c r="I39" s="119"/>
      <c r="J39" s="120"/>
      <c r="K39" s="165" t="str">
        <f>A10</f>
        <v>Mongazon Angers 2</v>
      </c>
      <c r="L39" s="119"/>
      <c r="M39" s="119"/>
      <c r="N39" s="119"/>
      <c r="O39" s="119"/>
      <c r="P39" s="119"/>
      <c r="Q39" s="119"/>
      <c r="R39" s="119"/>
      <c r="S39" s="120"/>
      <c r="T39" s="45"/>
      <c r="U39" s="76"/>
      <c r="V39" s="1"/>
      <c r="W39" s="1"/>
      <c r="X39" s="1"/>
      <c r="Y39" s="1"/>
      <c r="Z39" s="1"/>
      <c r="AA39" s="1"/>
      <c r="AB39" s="1"/>
      <c r="AC39" s="3"/>
    </row>
    <row r="40" spans="1:29" ht="15" customHeight="1" x14ac:dyDescent="0.2">
      <c r="A40" s="75" t="s">
        <v>23</v>
      </c>
      <c r="B40" s="121" t="str">
        <f>A12</f>
        <v>Baugé Chateaucoin 3</v>
      </c>
      <c r="C40" s="119"/>
      <c r="D40" s="119"/>
      <c r="E40" s="119"/>
      <c r="F40" s="119"/>
      <c r="G40" s="119"/>
      <c r="H40" s="119"/>
      <c r="I40" s="119"/>
      <c r="J40" s="120"/>
      <c r="K40" s="165" t="str">
        <f>A13</f>
        <v>Angers Rabelais 1</v>
      </c>
      <c r="L40" s="119"/>
      <c r="M40" s="119"/>
      <c r="N40" s="119"/>
      <c r="O40" s="119"/>
      <c r="P40" s="119"/>
      <c r="Q40" s="119"/>
      <c r="R40" s="119"/>
      <c r="S40" s="120"/>
      <c r="T40" s="45"/>
      <c r="U40" s="77"/>
      <c r="V40" s="1"/>
      <c r="W40" s="1"/>
      <c r="X40" s="1"/>
      <c r="Y40" s="1"/>
      <c r="Z40" s="1"/>
      <c r="AA40" s="1"/>
      <c r="AB40" s="1"/>
      <c r="AC40" s="3"/>
    </row>
    <row r="41" spans="1:29" ht="15" customHeight="1" x14ac:dyDescent="0.2">
      <c r="A41" s="16" t="s">
        <v>24</v>
      </c>
      <c r="B41" s="121" t="str">
        <f>A16</f>
        <v>Saumur Delessert 2</v>
      </c>
      <c r="C41" s="119"/>
      <c r="D41" s="119"/>
      <c r="E41" s="119"/>
      <c r="F41" s="119"/>
      <c r="G41" s="119"/>
      <c r="H41" s="119"/>
      <c r="I41" s="119"/>
      <c r="J41" s="120"/>
      <c r="K41" s="165" t="str">
        <f>A9</f>
        <v>St Louis Jallais 1</v>
      </c>
      <c r="L41" s="119"/>
      <c r="M41" s="119"/>
      <c r="N41" s="119"/>
      <c r="O41" s="119"/>
      <c r="P41" s="119"/>
      <c r="Q41" s="119"/>
      <c r="R41" s="119"/>
      <c r="S41" s="120"/>
      <c r="T41" s="45"/>
      <c r="U41" s="77"/>
      <c r="V41" s="1"/>
      <c r="W41" s="1"/>
      <c r="X41" s="1"/>
      <c r="Y41" s="3"/>
      <c r="Z41" s="1"/>
      <c r="AA41" s="1"/>
      <c r="AB41" s="1"/>
      <c r="AC41" s="1"/>
    </row>
    <row r="42" spans="1:29" ht="15" customHeight="1" x14ac:dyDescent="0.25">
      <c r="A42" s="16" t="s">
        <v>25</v>
      </c>
      <c r="B42" s="121" t="str">
        <f>A14</f>
        <v>Beaufort Molière 1</v>
      </c>
      <c r="C42" s="119"/>
      <c r="D42" s="119"/>
      <c r="E42" s="119"/>
      <c r="F42" s="119"/>
      <c r="G42" s="119"/>
      <c r="H42" s="119"/>
      <c r="I42" s="119"/>
      <c r="J42" s="120"/>
      <c r="K42" s="165" t="str">
        <f t="shared" ref="K42:K44" si="56">A12</f>
        <v>Baugé Chateaucoin 3</v>
      </c>
      <c r="L42" s="119"/>
      <c r="M42" s="119"/>
      <c r="N42" s="119"/>
      <c r="O42" s="119"/>
      <c r="P42" s="119"/>
      <c r="Q42" s="119"/>
      <c r="R42" s="119"/>
      <c r="S42" s="120"/>
      <c r="T42" s="50"/>
      <c r="U42" s="78"/>
      <c r="V42" s="1"/>
      <c r="W42" s="1"/>
      <c r="X42" s="1"/>
      <c r="Y42" s="3"/>
      <c r="Z42" s="1"/>
      <c r="AA42" s="1"/>
      <c r="AB42" s="1"/>
      <c r="AC42" s="60"/>
    </row>
    <row r="43" spans="1:29" ht="15" customHeight="1" x14ac:dyDescent="0.25">
      <c r="A43" s="16" t="s">
        <v>26</v>
      </c>
      <c r="B43" s="121" t="str">
        <f>A9</f>
        <v>St Louis Jallais 1</v>
      </c>
      <c r="C43" s="119"/>
      <c r="D43" s="119"/>
      <c r="E43" s="119"/>
      <c r="F43" s="119"/>
      <c r="G43" s="119"/>
      <c r="H43" s="119"/>
      <c r="I43" s="119"/>
      <c r="J43" s="120"/>
      <c r="K43" s="165" t="str">
        <f t="shared" si="56"/>
        <v>Angers Rabelais 1</v>
      </c>
      <c r="L43" s="119"/>
      <c r="M43" s="119"/>
      <c r="N43" s="119"/>
      <c r="O43" s="119"/>
      <c r="P43" s="119"/>
      <c r="Q43" s="119"/>
      <c r="R43" s="119"/>
      <c r="S43" s="120"/>
      <c r="T43" s="50"/>
      <c r="U43" s="78"/>
      <c r="V43" s="1"/>
      <c r="W43" s="1"/>
      <c r="X43" s="1"/>
      <c r="Y43" s="1"/>
      <c r="Z43" s="1"/>
      <c r="AA43" s="1"/>
      <c r="AB43" s="1"/>
      <c r="AC43" s="60"/>
    </row>
    <row r="44" spans="1:29" ht="15" customHeight="1" x14ac:dyDescent="0.25">
      <c r="A44" s="16" t="s">
        <v>27</v>
      </c>
      <c r="B44" s="121" t="str">
        <f t="shared" ref="B44:B45" si="57">A15</f>
        <v>Segré Gironde 1</v>
      </c>
      <c r="C44" s="119"/>
      <c r="D44" s="119"/>
      <c r="E44" s="119"/>
      <c r="F44" s="119"/>
      <c r="G44" s="119"/>
      <c r="H44" s="119"/>
      <c r="I44" s="119"/>
      <c r="J44" s="120"/>
      <c r="K44" s="165" t="str">
        <f t="shared" si="56"/>
        <v>Beaufort Molière 1</v>
      </c>
      <c r="L44" s="119"/>
      <c r="M44" s="119"/>
      <c r="N44" s="119"/>
      <c r="O44" s="119"/>
      <c r="P44" s="119"/>
      <c r="Q44" s="119"/>
      <c r="R44" s="119"/>
      <c r="S44" s="120"/>
      <c r="T44" s="50"/>
      <c r="U44" s="78"/>
      <c r="V44" s="1"/>
      <c r="W44" s="1"/>
      <c r="X44" s="1"/>
      <c r="Y44" s="1"/>
      <c r="Z44" s="1"/>
      <c r="AA44" s="1"/>
      <c r="AB44" s="1"/>
      <c r="AC44" s="60"/>
    </row>
    <row r="45" spans="1:29" ht="15" customHeight="1" x14ac:dyDescent="0.25">
      <c r="A45" s="16" t="s">
        <v>28</v>
      </c>
      <c r="B45" s="121" t="str">
        <f t="shared" si="57"/>
        <v>Saumur Delessert 2</v>
      </c>
      <c r="C45" s="119"/>
      <c r="D45" s="119"/>
      <c r="E45" s="119"/>
      <c r="F45" s="119"/>
      <c r="G45" s="119"/>
      <c r="H45" s="119"/>
      <c r="I45" s="119"/>
      <c r="J45" s="120"/>
      <c r="K45" s="165" t="str">
        <f>A11</f>
        <v>SC Pouancé 2</v>
      </c>
      <c r="L45" s="119"/>
      <c r="M45" s="119"/>
      <c r="N45" s="119"/>
      <c r="O45" s="119"/>
      <c r="P45" s="119"/>
      <c r="Q45" s="119"/>
      <c r="R45" s="119"/>
      <c r="S45" s="120"/>
      <c r="T45" s="50"/>
      <c r="U45" s="78"/>
      <c r="V45" s="1"/>
      <c r="W45" s="1"/>
      <c r="X45" s="1"/>
      <c r="Y45" s="3" t="s">
        <v>18</v>
      </c>
      <c r="Z45" s="1"/>
      <c r="AA45" s="1"/>
      <c r="AB45" s="1"/>
      <c r="AC45" s="60"/>
    </row>
    <row r="46" spans="1:29" ht="15" customHeight="1" x14ac:dyDescent="0.25">
      <c r="A46" s="16" t="s">
        <v>29</v>
      </c>
      <c r="B46" s="121" t="str">
        <f>A12</f>
        <v>Baugé Chateaucoin 3</v>
      </c>
      <c r="C46" s="119"/>
      <c r="D46" s="119"/>
      <c r="E46" s="119"/>
      <c r="F46" s="119"/>
      <c r="G46" s="119"/>
      <c r="H46" s="119"/>
      <c r="I46" s="119"/>
      <c r="J46" s="120"/>
      <c r="K46" s="165" t="str">
        <f>A9</f>
        <v>St Louis Jallais 1</v>
      </c>
      <c r="L46" s="119"/>
      <c r="M46" s="119"/>
      <c r="N46" s="119"/>
      <c r="O46" s="119"/>
      <c r="P46" s="119"/>
      <c r="Q46" s="119"/>
      <c r="R46" s="119"/>
      <c r="S46" s="120"/>
      <c r="T46" s="79"/>
      <c r="U46" s="78"/>
      <c r="V46" s="1"/>
      <c r="W46" s="1"/>
      <c r="X46" s="1"/>
      <c r="Y46" s="1"/>
      <c r="Z46" s="1"/>
      <c r="AA46" s="1"/>
      <c r="AB46" s="1"/>
      <c r="AC46" s="60" t="s">
        <v>18</v>
      </c>
    </row>
    <row r="47" spans="1:29" ht="15" customHeight="1" x14ac:dyDescent="0.25">
      <c r="A47" s="16" t="s">
        <v>30</v>
      </c>
      <c r="B47" s="166"/>
      <c r="C47" s="119"/>
      <c r="D47" s="119"/>
      <c r="E47" s="119"/>
      <c r="F47" s="119"/>
      <c r="G47" s="119"/>
      <c r="H47" s="119"/>
      <c r="I47" s="119"/>
      <c r="J47" s="120"/>
      <c r="K47" s="173"/>
      <c r="L47" s="119"/>
      <c r="M47" s="119"/>
      <c r="N47" s="119"/>
      <c r="O47" s="119"/>
      <c r="P47" s="119"/>
      <c r="Q47" s="119"/>
      <c r="R47" s="119"/>
      <c r="S47" s="120"/>
      <c r="T47" s="79"/>
      <c r="U47" s="78"/>
      <c r="V47" s="1"/>
      <c r="W47" s="1"/>
      <c r="X47" s="1"/>
      <c r="Y47" s="1"/>
      <c r="Z47" s="1"/>
      <c r="AA47" s="1"/>
      <c r="AB47" s="1"/>
      <c r="AC47" s="60" t="s">
        <v>18</v>
      </c>
    </row>
    <row r="48" spans="1:29" ht="15" customHeight="1" x14ac:dyDescent="0.25">
      <c r="A48" s="16" t="s">
        <v>31</v>
      </c>
      <c r="B48" s="121" t="str">
        <f>A10</f>
        <v>Mongazon Angers 2</v>
      </c>
      <c r="C48" s="119"/>
      <c r="D48" s="119"/>
      <c r="E48" s="119"/>
      <c r="F48" s="119"/>
      <c r="G48" s="119"/>
      <c r="H48" s="119"/>
      <c r="I48" s="119"/>
      <c r="J48" s="120"/>
      <c r="K48" s="165" t="str">
        <f>A14</f>
        <v>Beaufort Molière 1</v>
      </c>
      <c r="L48" s="119"/>
      <c r="M48" s="119"/>
      <c r="N48" s="119"/>
      <c r="O48" s="119"/>
      <c r="P48" s="119"/>
      <c r="Q48" s="119"/>
      <c r="R48" s="119"/>
      <c r="S48" s="120"/>
      <c r="T48" s="79"/>
      <c r="U48" s="78"/>
      <c r="V48" s="1" t="s">
        <v>18</v>
      </c>
      <c r="W48" s="1"/>
      <c r="X48" s="1"/>
      <c r="Y48" s="1"/>
      <c r="Z48" s="1"/>
      <c r="AA48" s="1"/>
      <c r="AB48" s="1"/>
      <c r="AC48" s="60" t="s">
        <v>18</v>
      </c>
    </row>
    <row r="49" spans="1:29" ht="15" customHeight="1" x14ac:dyDescent="0.25">
      <c r="A49" s="16" t="s">
        <v>32</v>
      </c>
      <c r="B49" s="121" t="str">
        <f>A15</f>
        <v>Segré Gironde 1</v>
      </c>
      <c r="C49" s="119"/>
      <c r="D49" s="119"/>
      <c r="E49" s="119"/>
      <c r="F49" s="119"/>
      <c r="G49" s="119"/>
      <c r="H49" s="119"/>
      <c r="I49" s="119"/>
      <c r="J49" s="120"/>
      <c r="K49" s="165" t="str">
        <f>A16</f>
        <v>Saumur Delessert 2</v>
      </c>
      <c r="L49" s="119"/>
      <c r="M49" s="119"/>
      <c r="N49" s="119"/>
      <c r="O49" s="119"/>
      <c r="P49" s="119"/>
      <c r="Q49" s="119"/>
      <c r="R49" s="119"/>
      <c r="S49" s="120"/>
      <c r="T49" s="79"/>
      <c r="U49" s="78"/>
      <c r="V49" s="1" t="s">
        <v>18</v>
      </c>
      <c r="W49" s="1"/>
      <c r="X49" s="1"/>
      <c r="Y49" s="1"/>
      <c r="Z49" s="60"/>
      <c r="AA49" s="1"/>
      <c r="AB49" s="1"/>
      <c r="AC49" s="60"/>
    </row>
    <row r="50" spans="1:29" ht="15" customHeight="1" x14ac:dyDescent="0.25">
      <c r="A50" s="16" t="s">
        <v>33</v>
      </c>
      <c r="B50" s="121" t="str">
        <f>A10</f>
        <v>Mongazon Angers 2</v>
      </c>
      <c r="C50" s="119"/>
      <c r="D50" s="119"/>
      <c r="E50" s="119"/>
      <c r="F50" s="119"/>
      <c r="G50" s="119"/>
      <c r="H50" s="119"/>
      <c r="I50" s="119"/>
      <c r="J50" s="120"/>
      <c r="K50" s="165" t="str">
        <f>A16</f>
        <v>Saumur Delessert 2</v>
      </c>
      <c r="L50" s="119"/>
      <c r="M50" s="119"/>
      <c r="N50" s="119"/>
      <c r="O50" s="119"/>
      <c r="P50" s="119"/>
      <c r="Q50" s="119"/>
      <c r="R50" s="119"/>
      <c r="S50" s="120"/>
      <c r="T50" s="50"/>
      <c r="U50" s="78"/>
      <c r="V50" s="1" t="s">
        <v>18</v>
      </c>
      <c r="W50" s="1"/>
      <c r="X50" s="1"/>
      <c r="Y50" s="1"/>
      <c r="Z50" s="60"/>
      <c r="AA50" s="1"/>
      <c r="AB50" s="1"/>
      <c r="AC50" s="60"/>
    </row>
    <row r="51" spans="1:29" ht="15" customHeight="1" x14ac:dyDescent="0.25">
      <c r="A51" s="16" t="s">
        <v>34</v>
      </c>
      <c r="B51" s="121" t="str">
        <f>A13</f>
        <v>Angers Rabelais 1</v>
      </c>
      <c r="C51" s="119"/>
      <c r="D51" s="119"/>
      <c r="E51" s="119"/>
      <c r="F51" s="119"/>
      <c r="G51" s="119"/>
      <c r="H51" s="119"/>
      <c r="I51" s="119"/>
      <c r="J51" s="120"/>
      <c r="K51" s="165" t="str">
        <f>A15</f>
        <v>Segré Gironde 1</v>
      </c>
      <c r="L51" s="119"/>
      <c r="M51" s="119"/>
      <c r="N51" s="119"/>
      <c r="O51" s="119"/>
      <c r="P51" s="119"/>
      <c r="Q51" s="119"/>
      <c r="R51" s="119"/>
      <c r="S51" s="120"/>
      <c r="T51" s="50"/>
      <c r="U51" s="78"/>
      <c r="V51" s="1"/>
      <c r="W51" s="1"/>
      <c r="X51" s="1"/>
      <c r="Y51" s="1"/>
      <c r="Z51" s="60"/>
      <c r="AA51" s="1"/>
      <c r="AB51" s="1"/>
      <c r="AC51" s="60"/>
    </row>
    <row r="52" spans="1:29" ht="15" customHeight="1" x14ac:dyDescent="0.2">
      <c r="A52" s="16" t="s">
        <v>35</v>
      </c>
      <c r="B52" s="121" t="str">
        <f t="shared" ref="B52:B53" si="58">A13</f>
        <v>Angers Rabelais 1</v>
      </c>
      <c r="C52" s="119"/>
      <c r="D52" s="119"/>
      <c r="E52" s="119"/>
      <c r="F52" s="119"/>
      <c r="G52" s="119"/>
      <c r="H52" s="119"/>
      <c r="I52" s="119"/>
      <c r="J52" s="120"/>
      <c r="K52" s="165" t="str">
        <f>A10</f>
        <v>Mongazon Angers 2</v>
      </c>
      <c r="L52" s="119"/>
      <c r="M52" s="119"/>
      <c r="N52" s="119"/>
      <c r="O52" s="119"/>
      <c r="P52" s="119"/>
      <c r="Q52" s="119"/>
      <c r="R52" s="119"/>
      <c r="S52" s="120"/>
      <c r="T52" s="50"/>
      <c r="U52" s="78"/>
      <c r="V52" s="1"/>
      <c r="W52" s="1"/>
      <c r="X52" s="1"/>
      <c r="Y52" s="1"/>
      <c r="Z52" s="1"/>
      <c r="AA52" s="1"/>
      <c r="AB52" s="1"/>
      <c r="AC52" s="1"/>
    </row>
    <row r="53" spans="1:29" ht="15" customHeight="1" x14ac:dyDescent="0.25">
      <c r="A53" s="16" t="s">
        <v>36</v>
      </c>
      <c r="B53" s="121" t="str">
        <f t="shared" si="58"/>
        <v>Beaufort Molière 1</v>
      </c>
      <c r="C53" s="119"/>
      <c r="D53" s="119"/>
      <c r="E53" s="119"/>
      <c r="F53" s="119"/>
      <c r="G53" s="119"/>
      <c r="H53" s="119"/>
      <c r="I53" s="119"/>
      <c r="J53" s="120"/>
      <c r="K53" s="165" t="str">
        <f>A16</f>
        <v>Saumur Delessert 2</v>
      </c>
      <c r="L53" s="119"/>
      <c r="M53" s="119"/>
      <c r="N53" s="119"/>
      <c r="O53" s="119"/>
      <c r="P53" s="119"/>
      <c r="Q53" s="119"/>
      <c r="R53" s="119"/>
      <c r="S53" s="120"/>
      <c r="T53" s="50"/>
      <c r="U53" s="78"/>
      <c r="V53" s="1"/>
      <c r="W53" s="1"/>
      <c r="X53" s="1"/>
      <c r="Y53" s="1"/>
      <c r="Z53" s="1"/>
      <c r="AA53" s="1"/>
      <c r="AB53" s="1"/>
      <c r="AC53" s="61"/>
    </row>
    <row r="54" spans="1:29" ht="15" customHeight="1" x14ac:dyDescent="0.25">
      <c r="A54" s="27" t="s">
        <v>37</v>
      </c>
      <c r="B54" s="121" t="str">
        <f>A9</f>
        <v>St Louis Jallais 1</v>
      </c>
      <c r="C54" s="119"/>
      <c r="D54" s="119"/>
      <c r="E54" s="119"/>
      <c r="F54" s="119"/>
      <c r="G54" s="119"/>
      <c r="H54" s="119"/>
      <c r="I54" s="119"/>
      <c r="J54" s="120"/>
      <c r="K54" s="165" t="str">
        <f>A11</f>
        <v>SC Pouancé 2</v>
      </c>
      <c r="L54" s="119"/>
      <c r="M54" s="119"/>
      <c r="N54" s="119"/>
      <c r="O54" s="119"/>
      <c r="P54" s="119"/>
      <c r="Q54" s="119"/>
      <c r="R54" s="119"/>
      <c r="S54" s="120"/>
      <c r="T54" s="55"/>
      <c r="U54" s="80"/>
      <c r="V54" s="1"/>
      <c r="W54" s="1"/>
      <c r="X54" s="1"/>
      <c r="Y54" s="1"/>
      <c r="Z54" s="1"/>
      <c r="AA54" s="1"/>
      <c r="AB54" s="1"/>
      <c r="AC54" s="61"/>
    </row>
    <row r="55" spans="1:29" ht="15" customHeight="1" x14ac:dyDescent="0.25">
      <c r="A55" s="27" t="s">
        <v>38</v>
      </c>
      <c r="B55" s="121" t="str">
        <f>A13</f>
        <v>Angers Rabelais 1</v>
      </c>
      <c r="C55" s="119"/>
      <c r="D55" s="119"/>
      <c r="E55" s="119"/>
      <c r="F55" s="119"/>
      <c r="G55" s="119"/>
      <c r="H55" s="119"/>
      <c r="I55" s="119"/>
      <c r="J55" s="120"/>
      <c r="K55" s="165" t="str">
        <f>A14</f>
        <v>Beaufort Molière 1</v>
      </c>
      <c r="L55" s="119"/>
      <c r="M55" s="119"/>
      <c r="N55" s="119"/>
      <c r="O55" s="119"/>
      <c r="P55" s="119"/>
      <c r="Q55" s="119"/>
      <c r="R55" s="119"/>
      <c r="S55" s="120"/>
      <c r="T55" s="55"/>
      <c r="U55" s="80"/>
      <c r="V55" s="1"/>
      <c r="W55" s="1"/>
      <c r="X55" s="1"/>
      <c r="Y55" s="1"/>
      <c r="Z55" s="1"/>
      <c r="AA55" s="1"/>
      <c r="AB55" s="1"/>
      <c r="AC55" s="61"/>
    </row>
    <row r="56" spans="1:29" ht="15" customHeight="1" x14ac:dyDescent="0.25">
      <c r="A56" s="34" t="s">
        <v>39</v>
      </c>
      <c r="B56" s="153"/>
      <c r="C56" s="154"/>
      <c r="D56" s="154"/>
      <c r="E56" s="154"/>
      <c r="F56" s="154"/>
      <c r="G56" s="154"/>
      <c r="H56" s="154"/>
      <c r="I56" s="154"/>
      <c r="J56" s="157"/>
      <c r="K56" s="176"/>
      <c r="L56" s="154"/>
      <c r="M56" s="154"/>
      <c r="N56" s="154"/>
      <c r="O56" s="154"/>
      <c r="P56" s="154"/>
      <c r="Q56" s="154"/>
      <c r="R56" s="154"/>
      <c r="S56" s="157"/>
      <c r="T56" s="84"/>
      <c r="U56" s="85"/>
      <c r="V56" s="1"/>
      <c r="W56" s="1"/>
      <c r="X56" s="1"/>
      <c r="Y56" s="1"/>
      <c r="Z56" s="1"/>
      <c r="AA56" s="1"/>
      <c r="AB56" s="1"/>
      <c r="AC56" s="61" t="s">
        <v>18</v>
      </c>
    </row>
    <row r="57" spans="1:29" ht="15" customHeight="1" x14ac:dyDescent="0.25">
      <c r="V57" s="1"/>
      <c r="W57" s="1"/>
      <c r="X57" s="1"/>
      <c r="Y57" s="1"/>
      <c r="Z57" s="1"/>
      <c r="AA57" s="1"/>
      <c r="AB57" s="1"/>
      <c r="AC57" s="61" t="s">
        <v>18</v>
      </c>
    </row>
  </sheetData>
  <mergeCells count="95">
    <mergeCell ref="K27:S27"/>
    <mergeCell ref="K28:S28"/>
    <mergeCell ref="K29:S29"/>
    <mergeCell ref="K30:S30"/>
    <mergeCell ref="K31:S31"/>
    <mergeCell ref="B37:J37"/>
    <mergeCell ref="K37:S37"/>
    <mergeCell ref="B38:J38"/>
    <mergeCell ref="K38:S38"/>
    <mergeCell ref="T38:U38"/>
    <mergeCell ref="B39:J39"/>
    <mergeCell ref="K39:S39"/>
    <mergeCell ref="B40:J40"/>
    <mergeCell ref="K40:S40"/>
    <mergeCell ref="B41:J41"/>
    <mergeCell ref="K41:S41"/>
    <mergeCell ref="B42:J42"/>
    <mergeCell ref="K42:S42"/>
    <mergeCell ref="K43:S43"/>
    <mergeCell ref="B50:J50"/>
    <mergeCell ref="B51:J51"/>
    <mergeCell ref="B43:J43"/>
    <mergeCell ref="B44:J44"/>
    <mergeCell ref="B45:J45"/>
    <mergeCell ref="B46:J46"/>
    <mergeCell ref="B47:J47"/>
    <mergeCell ref="B48:J48"/>
    <mergeCell ref="B49:J49"/>
    <mergeCell ref="K51:S51"/>
    <mergeCell ref="K44:S44"/>
    <mergeCell ref="K45:S45"/>
    <mergeCell ref="K46:S46"/>
    <mergeCell ref="B52:J52"/>
    <mergeCell ref="B53:J53"/>
    <mergeCell ref="B54:J54"/>
    <mergeCell ref="B55:J55"/>
    <mergeCell ref="B56:J56"/>
    <mergeCell ref="K52:S52"/>
    <mergeCell ref="K53:S53"/>
    <mergeCell ref="K54:S54"/>
    <mergeCell ref="K55:S55"/>
    <mergeCell ref="K56:S56"/>
    <mergeCell ref="K47:S47"/>
    <mergeCell ref="K48:S48"/>
    <mergeCell ref="K49:S49"/>
    <mergeCell ref="K50:S50"/>
    <mergeCell ref="A1:AC1"/>
    <mergeCell ref="A3:L3"/>
    <mergeCell ref="N3:AC3"/>
    <mergeCell ref="E4:J4"/>
    <mergeCell ref="K4:L4"/>
    <mergeCell ref="N4:S4"/>
    <mergeCell ref="T4:U4"/>
    <mergeCell ref="T6:V6"/>
    <mergeCell ref="W6:Z6"/>
    <mergeCell ref="AA6:AA7"/>
    <mergeCell ref="A6:A7"/>
    <mergeCell ref="B6:D6"/>
    <mergeCell ref="E6:G6"/>
    <mergeCell ref="H6:J6"/>
    <mergeCell ref="K6:M6"/>
    <mergeCell ref="N6:P6"/>
    <mergeCell ref="Q6:S6"/>
    <mergeCell ref="B19:J19"/>
    <mergeCell ref="K19:S19"/>
    <mergeCell ref="T19:U19"/>
    <mergeCell ref="B20:J20"/>
    <mergeCell ref="K20:S20"/>
    <mergeCell ref="B21:J21"/>
    <mergeCell ref="K21:S21"/>
    <mergeCell ref="B22:J22"/>
    <mergeCell ref="K22:S22"/>
    <mergeCell ref="B23:J23"/>
    <mergeCell ref="K23:S23"/>
    <mergeCell ref="B24:J24"/>
    <mergeCell ref="K24:S24"/>
    <mergeCell ref="K25:S25"/>
    <mergeCell ref="B25:J25"/>
    <mergeCell ref="B26:J26"/>
    <mergeCell ref="K26:S26"/>
    <mergeCell ref="B27:J27"/>
    <mergeCell ref="B28:J28"/>
    <mergeCell ref="B29:J29"/>
    <mergeCell ref="B30:J30"/>
    <mergeCell ref="B31:J31"/>
    <mergeCell ref="B36:J36"/>
    <mergeCell ref="K36:S36"/>
    <mergeCell ref="B32:J32"/>
    <mergeCell ref="B33:J33"/>
    <mergeCell ref="B34:J34"/>
    <mergeCell ref="B35:J35"/>
    <mergeCell ref="K35:S35"/>
    <mergeCell ref="K33:S33"/>
    <mergeCell ref="K34:S34"/>
    <mergeCell ref="K32:S32"/>
  </mergeCells>
  <pageMargins left="0.35433070866141736" right="0.19685039370078741" top="1.1811023622047245" bottom="0.23622047244094491" header="0" footer="0"/>
  <pageSetup paperSize="9" scale="7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57"/>
  <sheetViews>
    <sheetView workbookViewId="0"/>
  </sheetViews>
  <sheetFormatPr baseColWidth="10" defaultColWidth="12.7109375" defaultRowHeight="15" customHeight="1" x14ac:dyDescent="0.2"/>
  <cols>
    <col min="1" max="1" width="17.7109375" customWidth="1"/>
    <col min="2" max="26" width="3.7109375" customWidth="1"/>
    <col min="27" max="27" width="4.42578125" customWidth="1"/>
    <col min="28" max="29" width="3.7109375" customWidth="1"/>
  </cols>
  <sheetData>
    <row r="1" spans="1:29" ht="21.75" customHeight="1" x14ac:dyDescent="0.35">
      <c r="A1" s="142" t="s">
        <v>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</row>
    <row r="2" spans="1:29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1.75" customHeight="1" x14ac:dyDescent="0.2">
      <c r="A3" s="144" t="s">
        <v>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2"/>
      <c r="N3" s="145" t="str">
        <f>Paramètres!D1</f>
        <v>C</v>
      </c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</row>
    <row r="4" spans="1:29" ht="21.75" customHeight="1" x14ac:dyDescent="0.2">
      <c r="A4" s="2"/>
      <c r="B4" s="2"/>
      <c r="C4" s="2"/>
      <c r="D4" s="2"/>
      <c r="E4" s="146" t="s">
        <v>2</v>
      </c>
      <c r="F4" s="143"/>
      <c r="G4" s="143"/>
      <c r="H4" s="143"/>
      <c r="I4" s="143"/>
      <c r="J4" s="143"/>
      <c r="K4" s="146" t="str">
        <f>Paramètres!D3</f>
        <v>A5</v>
      </c>
      <c r="L4" s="143"/>
      <c r="M4" s="2" t="s">
        <v>3</v>
      </c>
      <c r="N4" s="146" t="s">
        <v>2</v>
      </c>
      <c r="O4" s="143"/>
      <c r="P4" s="143"/>
      <c r="Q4" s="143"/>
      <c r="R4" s="143"/>
      <c r="S4" s="143"/>
      <c r="T4" s="146" t="str">
        <f>Paramètres!D4</f>
        <v>A6</v>
      </c>
      <c r="U4" s="143"/>
      <c r="V4" s="2"/>
      <c r="W4" s="2"/>
      <c r="X4" s="2"/>
      <c r="Y4" s="2"/>
      <c r="Z4" s="2"/>
      <c r="AA4" s="2"/>
      <c r="AB4" s="2"/>
      <c r="AC4" s="2"/>
    </row>
    <row r="5" spans="1:29" ht="20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9.5" customHeight="1" x14ac:dyDescent="0.35">
      <c r="A6" s="151" t="s">
        <v>4</v>
      </c>
      <c r="B6" s="147" t="s">
        <v>5</v>
      </c>
      <c r="C6" s="136"/>
      <c r="D6" s="148"/>
      <c r="E6" s="135" t="s">
        <v>6</v>
      </c>
      <c r="F6" s="136"/>
      <c r="G6" s="137"/>
      <c r="H6" s="138" t="s">
        <v>7</v>
      </c>
      <c r="I6" s="139"/>
      <c r="J6" s="140"/>
      <c r="K6" s="138" t="s">
        <v>8</v>
      </c>
      <c r="L6" s="139"/>
      <c r="M6" s="140"/>
      <c r="N6" s="138" t="s">
        <v>9</v>
      </c>
      <c r="O6" s="139"/>
      <c r="P6" s="140"/>
      <c r="Q6" s="141" t="s">
        <v>10</v>
      </c>
      <c r="R6" s="139"/>
      <c r="S6" s="140"/>
      <c r="T6" s="138" t="s">
        <v>11</v>
      </c>
      <c r="U6" s="139"/>
      <c r="V6" s="140"/>
      <c r="W6" s="147" t="s">
        <v>12</v>
      </c>
      <c r="X6" s="136"/>
      <c r="Y6" s="136"/>
      <c r="Z6" s="148"/>
      <c r="AA6" s="149" t="s">
        <v>13</v>
      </c>
      <c r="AB6" s="4"/>
      <c r="AC6" s="4"/>
    </row>
    <row r="7" spans="1:29" ht="19.5" customHeight="1" x14ac:dyDescent="0.35">
      <c r="A7" s="152"/>
      <c r="B7" s="5" t="s">
        <v>14</v>
      </c>
      <c r="C7" s="6" t="s">
        <v>15</v>
      </c>
      <c r="D7" s="7" t="s">
        <v>16</v>
      </c>
      <c r="E7" s="5" t="s">
        <v>14</v>
      </c>
      <c r="F7" s="6" t="s">
        <v>15</v>
      </c>
      <c r="G7" s="7" t="s">
        <v>16</v>
      </c>
      <c r="H7" s="5" t="s">
        <v>14</v>
      </c>
      <c r="I7" s="6" t="s">
        <v>15</v>
      </c>
      <c r="J7" s="7" t="s">
        <v>16</v>
      </c>
      <c r="K7" s="5" t="s">
        <v>14</v>
      </c>
      <c r="L7" s="6" t="s">
        <v>15</v>
      </c>
      <c r="M7" s="7" t="s">
        <v>16</v>
      </c>
      <c r="N7" s="5" t="s">
        <v>14</v>
      </c>
      <c r="O7" s="6" t="s">
        <v>15</v>
      </c>
      <c r="P7" s="7" t="s">
        <v>16</v>
      </c>
      <c r="Q7" s="5" t="s">
        <v>14</v>
      </c>
      <c r="R7" s="6" t="s">
        <v>15</v>
      </c>
      <c r="S7" s="7" t="s">
        <v>16</v>
      </c>
      <c r="T7" s="5" t="s">
        <v>14</v>
      </c>
      <c r="U7" s="6" t="s">
        <v>15</v>
      </c>
      <c r="V7" s="7" t="s">
        <v>16</v>
      </c>
      <c r="W7" s="6" t="s">
        <v>15</v>
      </c>
      <c r="X7" s="7" t="s">
        <v>16</v>
      </c>
      <c r="Y7" s="6" t="s">
        <v>14</v>
      </c>
      <c r="Z7" s="7" t="s">
        <v>17</v>
      </c>
      <c r="AA7" s="150"/>
      <c r="AB7" s="4"/>
      <c r="AC7" s="4"/>
    </row>
    <row r="8" spans="1:29" ht="19.5" customHeight="1" x14ac:dyDescent="0.35">
      <c r="A8" s="8" t="str">
        <f>Paramètres!D6</f>
        <v>St Charles Angers 1</v>
      </c>
      <c r="B8" s="9">
        <f>IF(C8&lt;&gt;"",IF((C8-D8)&gt;0,Paramètres!$B$17,IF((C8-D8)&lt;0,Paramètres!$B$19,IF((C8-D8)=0,Paramètres!$B$18))),"")</f>
        <v>1</v>
      </c>
      <c r="C8" s="10">
        <f t="shared" ref="C8:D8" si="0">T20</f>
        <v>0</v>
      </c>
      <c r="D8" s="11">
        <f t="shared" si="0"/>
        <v>0</v>
      </c>
      <c r="E8" s="9">
        <f>IF(F8&lt;&gt;"",IF((F8-G8)&gt;0,Paramètres!$B$17,IF((F8-G8)&lt;0,Paramètres!$B$19,IF((F8-G8)=0,Paramètres!$B$18))),"")</f>
        <v>1</v>
      </c>
      <c r="F8" s="10">
        <f>U41</f>
        <v>0</v>
      </c>
      <c r="G8" s="11">
        <f>T41</f>
        <v>0</v>
      </c>
      <c r="H8" s="9">
        <f>IF(I8&lt;&gt;"",IF((I8-J8)&gt;0,Paramètres!$B$17,IF((I8-J8)&lt;0,Paramètres!$B$19,IF((I8-J8)=0,Paramètres!$B$18))),"")</f>
        <v>1</v>
      </c>
      <c r="I8" s="10">
        <f t="shared" ref="I8:J8" si="1">T27</f>
        <v>0</v>
      </c>
      <c r="J8" s="11">
        <f t="shared" si="1"/>
        <v>0</v>
      </c>
      <c r="K8" s="9">
        <f>IF(L8&lt;&gt;"",IF((L8-M8)&gt;0,Paramètres!$B$17,IF((L8-M8)&lt;0,Paramètres!$B$19,IF((L8-M8)=0,Paramètres!$B$18))),"")</f>
        <v>1</v>
      </c>
      <c r="L8" s="10">
        <f t="shared" ref="L8:M8" si="2">T29</f>
        <v>0</v>
      </c>
      <c r="M8" s="11">
        <f t="shared" si="2"/>
        <v>0</v>
      </c>
      <c r="N8" s="9">
        <f>IF(O8&lt;&gt;"",IF((O8-P8)&gt;0,Paramètres!$B$17,IF((O8-P8)&lt;0,Paramètres!$B$19,IF((O8-P8)=0,Paramètres!$B$18))),"")</f>
        <v>1</v>
      </c>
      <c r="O8" s="10">
        <f t="shared" ref="O8:P8" si="3">T31</f>
        <v>0</v>
      </c>
      <c r="P8" s="11">
        <f t="shared" si="3"/>
        <v>0</v>
      </c>
      <c r="Q8" s="9">
        <f>IF(R8&lt;&gt;"",IF((R8-S8)&gt;0,Paramètres!$B$17,IF((R8-S8)&lt;0,Paramètres!$B$19,IF((R8-S8)=0,Paramètres!$B$18))),"")</f>
        <v>1</v>
      </c>
      <c r="R8" s="10">
        <f>U33</f>
        <v>0</v>
      </c>
      <c r="S8" s="11">
        <f>T33</f>
        <v>0</v>
      </c>
      <c r="T8" s="9">
        <f>IF(U8&lt;&gt;"",IF((U8-V8)&gt;0,Paramètres!$B$17,IF((U8-V8)&lt;0,Paramètres!$B$19,IF((U8-V8)=0,Paramètres!$B$18))),"")</f>
        <v>1</v>
      </c>
      <c r="U8" s="10">
        <f t="shared" ref="U8:V8" si="4">T37</f>
        <v>0</v>
      </c>
      <c r="V8" s="11">
        <f t="shared" si="4"/>
        <v>0</v>
      </c>
      <c r="W8" s="12">
        <f t="shared" ref="W8:X8" si="5">C8+F8+I8+L8+O8+R8+U8</f>
        <v>0</v>
      </c>
      <c r="X8" s="11">
        <f t="shared" si="5"/>
        <v>0</v>
      </c>
      <c r="Y8" s="13">
        <f t="shared" ref="Y8:Y17" si="6">B8+E8+H8+K8+N8+Q8+T8</f>
        <v>7</v>
      </c>
      <c r="Z8" s="14">
        <f t="shared" ref="Z8:Z17" si="7">IFERROR(W8-X8,"")</f>
        <v>0</v>
      </c>
      <c r="AA8" s="15">
        <f t="shared" ref="AA8:AA17" si="8">COUNTIFS($Y$8:$Y$17,"&gt;"&amp;$Y8)+COUNTIFS($Y$8:$Y$17,Y8,$Z$8:$Z$17,"&gt;"&amp;$Z8)+COUNTIFS($Y$8:$Y$17,Y8,$Z$8:$Z$17,Z8,$W$8:$W$17,"&gt;"&amp;$W8)+1</f>
        <v>1</v>
      </c>
      <c r="AB8" s="4"/>
      <c r="AC8" s="4"/>
    </row>
    <row r="9" spans="1:29" ht="19.5" customHeight="1" x14ac:dyDescent="0.35">
      <c r="A9" s="16" t="str">
        <f>Paramètres!D7</f>
        <v>Ste Emerance le Lion 1</v>
      </c>
      <c r="B9" s="17">
        <f>IF(C9&lt;&gt;"",IF((C9-D9)&gt;0,Paramètres!$B$17,IF((C9-D9)&lt;0,Paramètres!$B$19,IF((C9-D9)=0,Paramètres!$B$18))),"")</f>
        <v>1</v>
      </c>
      <c r="C9" s="18">
        <f t="shared" ref="C9:D9" si="9">T39</f>
        <v>0</v>
      </c>
      <c r="D9" s="19">
        <f t="shared" si="9"/>
        <v>0</v>
      </c>
      <c r="E9" s="17">
        <f>IF(F9&lt;&gt;"",IF((F9-G9)&gt;0,Paramètres!$B$17,IF((F9-G9)&lt;0,Paramètres!$B$19,IF((F9-G9)=0,Paramètres!$B$18))),"")</f>
        <v>1</v>
      </c>
      <c r="F9" s="18">
        <f>U43</f>
        <v>0</v>
      </c>
      <c r="G9" s="19">
        <f>T43</f>
        <v>0</v>
      </c>
      <c r="H9" s="17">
        <f>IF(I9&lt;&gt;"",IF((I9-J9)&gt;0,Paramètres!$B$17,IF((I9-J9)&lt;0,Paramètres!$B$19,IF((I9-J9)=0,Paramètres!$B$18))),"")</f>
        <v>1</v>
      </c>
      <c r="I9" s="18">
        <f t="shared" ref="I9:J9" si="10">T45</f>
        <v>0</v>
      </c>
      <c r="J9" s="19">
        <f t="shared" si="10"/>
        <v>0</v>
      </c>
      <c r="K9" s="17">
        <f>IF(L9&lt;&gt;"",IF((L9-M9)&gt;0,Paramètres!$B$17,IF((L9-M9)&lt;0,Paramètres!$B$19,IF((L9-M9)=0,Paramètres!$B$18))),"")</f>
        <v>1</v>
      </c>
      <c r="L9" s="18">
        <f t="shared" ref="L9:M9" si="11">T45</f>
        <v>0</v>
      </c>
      <c r="M9" s="19">
        <f t="shared" si="11"/>
        <v>0</v>
      </c>
      <c r="N9" s="17">
        <f>IF(O9&lt;&gt;"",IF((O9-P9)&gt;0,Paramètres!$B$17,IF((O9-P9)&lt;0,Paramètres!$B$19,IF((O9-P9)=0,Paramètres!$B$18))),"")</f>
        <v>1</v>
      </c>
      <c r="O9" s="18">
        <f t="shared" ref="O9:P9" si="12">T47</f>
        <v>0</v>
      </c>
      <c r="P9" s="19">
        <f t="shared" si="12"/>
        <v>0</v>
      </c>
      <c r="Q9" s="17">
        <f>IF(R9&lt;&gt;"",IF((R9-S9)&gt;0,Paramètres!$B$17,IF((R9-S9)&lt;0,Paramètres!$B$19,IF((R9-S9)=0,Paramètres!$B$18))),"")</f>
        <v>1</v>
      </c>
      <c r="R9" s="18">
        <f>U31</f>
        <v>0</v>
      </c>
      <c r="S9" s="19">
        <f>T31</f>
        <v>0</v>
      </c>
      <c r="T9" s="17">
        <f>IF(U9&lt;&gt;"",IF((U9-V9)&gt;0,Paramètres!$B$17,IF((U9-V9)&lt;0,Paramètres!$B$19,IF((U9-V9)=0,Paramètres!$B$18))),"")</f>
        <v>1</v>
      </c>
      <c r="U9" s="18">
        <f t="shared" ref="U9:V9" si="13">T35</f>
        <v>0</v>
      </c>
      <c r="V9" s="19">
        <f t="shared" si="13"/>
        <v>0</v>
      </c>
      <c r="W9" s="20">
        <f t="shared" ref="W9:X9" si="14">C9+F9+I9+L9+O9+R9+U9</f>
        <v>0</v>
      </c>
      <c r="X9" s="19">
        <f t="shared" si="14"/>
        <v>0</v>
      </c>
      <c r="Y9" s="21">
        <f t="shared" si="6"/>
        <v>7</v>
      </c>
      <c r="Z9" s="22">
        <f t="shared" si="7"/>
        <v>0</v>
      </c>
      <c r="AA9" s="23">
        <f t="shared" si="8"/>
        <v>1</v>
      </c>
      <c r="AB9" s="4"/>
      <c r="AC9" s="4"/>
    </row>
    <row r="10" spans="1:29" ht="19.5" customHeight="1" x14ac:dyDescent="0.35">
      <c r="A10" s="16" t="str">
        <f>Paramètres!D8</f>
        <v>Dom Sortais Beaupréau 2</v>
      </c>
      <c r="B10" s="17">
        <f>IF(C10&lt;&gt;"",IF((C10-D10)&gt;0,Paramètres!$B$17,IF((C10-D10)&lt;0,Paramètres!$B$19,IF((C10-D10)=0,Paramètres!$B$18))),"")</f>
        <v>1</v>
      </c>
      <c r="C10" s="18">
        <f>U39</f>
        <v>0</v>
      </c>
      <c r="D10" s="19">
        <f>T39</f>
        <v>0</v>
      </c>
      <c r="E10" s="17">
        <f>IF(F10&lt;&gt;"",IF((F10-G10)&gt;0,Paramètres!$B$17,IF((F10-G10)&lt;0,Paramètres!$B$19,IF((F10-G10)=0,Paramètres!$B$18))),"")</f>
        <v>1</v>
      </c>
      <c r="F10" s="18">
        <f t="shared" ref="F10:G10" si="15">T41</f>
        <v>0</v>
      </c>
      <c r="G10" s="19">
        <f t="shared" si="15"/>
        <v>0</v>
      </c>
      <c r="H10" s="17">
        <f>IF(I10&lt;&gt;"",IF((I10-J10)&gt;0,Paramètres!$B$17,IF((I10-J10)&lt;0,Paramètres!$B$19,IF((I10-J10)=0,Paramètres!$B$18))),"")</f>
        <v>1</v>
      </c>
      <c r="I10" s="18">
        <f>U25</f>
        <v>0</v>
      </c>
      <c r="J10" s="19">
        <f>T25</f>
        <v>0</v>
      </c>
      <c r="K10" s="17">
        <f>IF(L10&lt;&gt;"",IF((L10-M10)&gt;0,Paramètres!$B$17,IF((L10-M10)&lt;0,Paramètres!$B$19,IF((L10-M10)=0,Paramètres!$B$18))),"")</f>
        <v>1</v>
      </c>
      <c r="L10" s="18">
        <f t="shared" ref="L10:M10" si="16">T46</f>
        <v>0</v>
      </c>
      <c r="M10" s="19">
        <f t="shared" si="16"/>
        <v>0</v>
      </c>
      <c r="N10" s="17">
        <f>IF(O10&lt;&gt;"",IF((O10-P10)&gt;0,Paramètres!$B$17,IF((O10-P10)&lt;0,Paramètres!$B$19,IF((O10-P10)=0,Paramètres!$B$18))),"")</f>
        <v>1</v>
      </c>
      <c r="O10" s="18">
        <f t="shared" ref="O10:P10" si="17">T46</f>
        <v>0</v>
      </c>
      <c r="P10" s="19">
        <f t="shared" si="17"/>
        <v>0</v>
      </c>
      <c r="Q10" s="17">
        <f>IF(R10&lt;&gt;"",IF((R10-S10)&gt;0,Paramètres!$B$17,IF((R10-S10)&lt;0,Paramètres!$B$19,IF((R10-S10)=0,Paramètres!$B$18))),"")</f>
        <v>1</v>
      </c>
      <c r="R10" s="18">
        <f t="shared" ref="R10:S10" si="18">T51</f>
        <v>0</v>
      </c>
      <c r="S10" s="19">
        <f t="shared" si="18"/>
        <v>0</v>
      </c>
      <c r="T10" s="17">
        <f>IF(U10&lt;&gt;"",IF((U10-V10)&gt;0,Paramètres!$B$17,IF((U10-V10)&lt;0,Paramètres!$B$19,IF((U10-V10)=0,Paramètres!$B$18))),"")</f>
        <v>1</v>
      </c>
      <c r="U10" s="18">
        <f>U55</f>
        <v>0</v>
      </c>
      <c r="V10" s="19">
        <f>T55</f>
        <v>0</v>
      </c>
      <c r="W10" s="20">
        <f t="shared" ref="W10:X10" si="19">C10+F10+I10+L10+O10+R10+U10</f>
        <v>0</v>
      </c>
      <c r="X10" s="19">
        <f t="shared" si="19"/>
        <v>0</v>
      </c>
      <c r="Y10" s="21">
        <f t="shared" si="6"/>
        <v>7</v>
      </c>
      <c r="Z10" s="22">
        <f t="shared" si="7"/>
        <v>0</v>
      </c>
      <c r="AA10" s="23">
        <f t="shared" si="8"/>
        <v>1</v>
      </c>
      <c r="AB10" s="4"/>
      <c r="AC10" s="4"/>
    </row>
    <row r="11" spans="1:29" ht="19.5" customHeight="1" x14ac:dyDescent="0.35">
      <c r="A11" s="16" t="str">
        <f>Paramètres!D9</f>
        <v>St Louis Saumur 2</v>
      </c>
      <c r="B11" s="17">
        <f>IF(C11&lt;&gt;"",IF((C11-D11)&gt;0,Paramètres!$B$17,IF((C11-D11)&lt;0,Paramètres!$B$19,IF((C11-D11)=0,Paramètres!$B$18))),"")</f>
        <v>1</v>
      </c>
      <c r="C11" s="18">
        <f t="shared" ref="C11:D11" si="20">T21</f>
        <v>0</v>
      </c>
      <c r="D11" s="19">
        <f t="shared" si="20"/>
        <v>0</v>
      </c>
      <c r="E11" s="17">
        <f>IF(F11&lt;&gt;"",IF((F11-G11)&gt;0,Paramètres!$B$17,IF((F11-G11)&lt;0,Paramètres!$B$19,IF((F11-G11)=0,Paramètres!$B$18))),"")</f>
        <v>1</v>
      </c>
      <c r="F11" s="18">
        <f>U42</f>
        <v>0</v>
      </c>
      <c r="G11" s="19">
        <f>T42</f>
        <v>0</v>
      </c>
      <c r="H11" s="17">
        <f>IF(I11&lt;&gt;"",IF((I11-J11)&gt;0,Paramètres!$B$17,IF((I11-J11)&lt;0,Paramètres!$B$19,IF((I11-J11)=0,Paramètres!$B$18))),"")</f>
        <v>1</v>
      </c>
      <c r="I11" s="18">
        <f t="shared" ref="I11:J11" si="21">T25</f>
        <v>0</v>
      </c>
      <c r="J11" s="19">
        <f t="shared" si="21"/>
        <v>0</v>
      </c>
      <c r="K11" s="17">
        <f>IF(L11&lt;&gt;"",IF((L11-M11)&gt;0,Paramètres!$B$17,IF((L11-M11)&lt;0,Paramètres!$B$19,IF((L11-M11)=0,Paramètres!$B$18))),"")</f>
        <v>1</v>
      </c>
      <c r="L11" s="18">
        <f t="shared" ref="L11:M11" si="22">T28</f>
        <v>0</v>
      </c>
      <c r="M11" s="19">
        <f t="shared" si="22"/>
        <v>0</v>
      </c>
      <c r="N11" s="17">
        <f>IF(O11&lt;&gt;"",IF((O11-P11)&gt;0,Paramètres!$B$17,IF((O11-P11)&lt;0,Paramètres!$B$19,IF((O11-P11)=0,Paramètres!$B$18))),"")</f>
        <v>1</v>
      </c>
      <c r="O11" s="18">
        <f t="shared" ref="O11:P11" si="23">T49</f>
        <v>0</v>
      </c>
      <c r="P11" s="19">
        <f t="shared" si="23"/>
        <v>0</v>
      </c>
      <c r="Q11" s="17">
        <f>IF(R11&lt;&gt;"",IF((R11-S11)&gt;0,Paramètres!$B$17,IF((R11-S11)&lt;0,Paramètres!$B$19,IF((R11-S11)=0,Paramètres!$B$18))),"")</f>
        <v>1</v>
      </c>
      <c r="R11" s="18">
        <f t="shared" ref="R11:S11" si="24">T33</f>
        <v>0</v>
      </c>
      <c r="S11" s="19">
        <f t="shared" si="24"/>
        <v>0</v>
      </c>
      <c r="T11" s="17">
        <f>IF(U11&lt;&gt;"",IF((U11-V11)&gt;0,Paramètres!$B$17,IF((U11-V11)&lt;0,Paramètres!$B$19,IF((U11-V11)=0,Paramètres!$B$18))),"")</f>
        <v>1</v>
      </c>
      <c r="U11" s="18">
        <f>U35</f>
        <v>0</v>
      </c>
      <c r="V11" s="19">
        <f>T35</f>
        <v>0</v>
      </c>
      <c r="W11" s="20">
        <f t="shared" ref="W11:X11" si="25">C11+F11+I11+L11+O11+R11+U11</f>
        <v>0</v>
      </c>
      <c r="X11" s="19">
        <f t="shared" si="25"/>
        <v>0</v>
      </c>
      <c r="Y11" s="21">
        <f t="shared" si="6"/>
        <v>7</v>
      </c>
      <c r="Z11" s="22">
        <f t="shared" si="7"/>
        <v>0</v>
      </c>
      <c r="AA11" s="23">
        <f t="shared" si="8"/>
        <v>1</v>
      </c>
      <c r="AB11" s="4" t="s">
        <v>18</v>
      </c>
      <c r="AC11" s="4"/>
    </row>
    <row r="12" spans="1:29" ht="19.5" customHeight="1" x14ac:dyDescent="0.35">
      <c r="A12" s="16" t="str">
        <f>Paramètres!D10</f>
        <v>CA St Germain sur Moine 3</v>
      </c>
      <c r="B12" s="17">
        <f>IF(C12&lt;&gt;"",IF((C12-D12)&gt;0,Paramètres!$B$17,IF((C12-D12)&lt;0,Paramètres!$B$19,IF((C12-D12)=0,Paramètres!$B$18))),"")</f>
        <v>1</v>
      </c>
      <c r="C12" s="18">
        <f t="shared" ref="C12:D12" si="26">T40</f>
        <v>0</v>
      </c>
      <c r="D12" s="19">
        <f t="shared" si="26"/>
        <v>0</v>
      </c>
      <c r="E12" s="17">
        <f>IF(F12&lt;&gt;"",IF((F12-G12)&gt;0,Paramètres!$B$17,IF((F12-G12)&lt;0,Paramètres!$B$19,IF((F12-G12)=0,Paramètres!$B$18))),"")</f>
        <v>1</v>
      </c>
      <c r="F12" s="18">
        <f t="shared" ref="F12:G12" si="27">T23</f>
        <v>0</v>
      </c>
      <c r="G12" s="19">
        <f t="shared" si="27"/>
        <v>0</v>
      </c>
      <c r="H12" s="17">
        <f>IF(I12&lt;&gt;"",IF((I12-J12)&gt;0,Paramètres!$B$17,IF((I12-J12)&lt;0,Paramètres!$B$19,IF((I12-J12)=0,Paramètres!$B$18))),"")</f>
        <v>1</v>
      </c>
      <c r="I12" s="18">
        <f>U26</f>
        <v>0</v>
      </c>
      <c r="J12" s="19">
        <f>T26</f>
        <v>0</v>
      </c>
      <c r="K12" s="17">
        <f>IF(L12&lt;&gt;"",IF((L12-M12)&gt;0,Paramètres!$B$17,IF((L12-M12)&lt;0,Paramètres!$B$19,IF((L12-M12)=0,Paramètres!$B$18))),"")</f>
        <v>1</v>
      </c>
      <c r="L12" s="18">
        <f>U29</f>
        <v>0</v>
      </c>
      <c r="M12" s="19">
        <f>T29</f>
        <v>0</v>
      </c>
      <c r="N12" s="17">
        <f>IF(O12&lt;&gt;"",IF((O12-P12)&gt;0,Paramètres!$B$17,IF((O12-P12)&lt;0,Paramètres!$B$19,IF((O12-P12)=0,Paramètres!$B$18))),"")</f>
        <v>1</v>
      </c>
      <c r="O12" s="18">
        <f>U50</f>
        <v>0</v>
      </c>
      <c r="P12" s="19">
        <f>T50</f>
        <v>0</v>
      </c>
      <c r="Q12" s="17">
        <f>IF(R12&lt;&gt;"",IF((R12-S12)&gt;0,Paramètres!$B$17,IF((R12-S12)&lt;0,Paramètres!$B$19,IF((R12-S12)=0,Paramètres!$B$18))),"")</f>
        <v>1</v>
      </c>
      <c r="R12" s="18">
        <f>U34</f>
        <v>0</v>
      </c>
      <c r="S12" s="19">
        <f>T34</f>
        <v>0</v>
      </c>
      <c r="T12" s="17">
        <f>IF(U12&lt;&gt;"",IF((U12-V12)&gt;0,Paramètres!$B$17,IF((U12-V12)&lt;0,Paramètres!$B$19,IF((U12-V12)=0,Paramètres!$B$18))),"")</f>
        <v>1</v>
      </c>
      <c r="U12" s="18">
        <f t="shared" ref="U12:V12" si="28">T55</f>
        <v>0</v>
      </c>
      <c r="V12" s="19">
        <f t="shared" si="28"/>
        <v>0</v>
      </c>
      <c r="W12" s="20">
        <f t="shared" ref="W12:X12" si="29">C12+F12+I12+L12+O12+R12+U12</f>
        <v>0</v>
      </c>
      <c r="X12" s="19">
        <f t="shared" si="29"/>
        <v>0</v>
      </c>
      <c r="Y12" s="21">
        <f t="shared" si="6"/>
        <v>7</v>
      </c>
      <c r="Z12" s="22">
        <f t="shared" si="7"/>
        <v>0</v>
      </c>
      <c r="AA12" s="23">
        <f t="shared" si="8"/>
        <v>1</v>
      </c>
      <c r="AB12" s="4"/>
      <c r="AC12" s="4"/>
    </row>
    <row r="13" spans="1:29" ht="19.5" customHeight="1" x14ac:dyDescent="0.35">
      <c r="A13" s="16" t="str">
        <f>Paramètres!D11</f>
        <v>Angers Debussy 1</v>
      </c>
      <c r="B13" s="17">
        <f>IF(C13&lt;&gt;"",IF((C13-D13)&gt;0,Paramètres!$B$17,IF((C13-D13)&lt;0,Paramètres!$B$19,IF((C13-D13)=0,Paramètres!$B$18))),"")</f>
        <v>1</v>
      </c>
      <c r="C13" s="18">
        <f>U40</f>
        <v>0</v>
      </c>
      <c r="D13" s="19">
        <f>T40</f>
        <v>0</v>
      </c>
      <c r="E13" s="17">
        <f>IF(F13&lt;&gt;"",IF((F13-G13)&gt;0,Paramètres!$B$17,IF((F13-G13)&lt;0,Paramètres!$B$19,IF((F13-G13)=0,Paramètres!$B$18))),"")</f>
        <v>1</v>
      </c>
      <c r="F13" s="18">
        <f t="shared" ref="F13:G13" si="30">T24</f>
        <v>0</v>
      </c>
      <c r="G13" s="19">
        <f t="shared" si="30"/>
        <v>0</v>
      </c>
      <c r="H13" s="17">
        <f>IF(I13&lt;&gt;"",IF((I13-J13)&gt;0,Paramètres!$B$17,IF((I13-J13)&lt;0,Paramètres!$B$19,IF((I13-J13)=0,Paramètres!$B$18))),"")</f>
        <v>1</v>
      </c>
      <c r="I13" s="18">
        <f>U45</f>
        <v>0</v>
      </c>
      <c r="J13" s="19">
        <f>T45</f>
        <v>0</v>
      </c>
      <c r="K13" s="17">
        <f>IF(L13&lt;&gt;"",IF((L13-M13)&gt;0,Paramètres!$B$17,IF((L13-M13)&lt;0,Paramètres!$B$19,IF((L13-M13)=0,Paramètres!$B$18))),"")</f>
        <v>1</v>
      </c>
      <c r="L13" s="18">
        <f>U28</f>
        <v>0</v>
      </c>
      <c r="M13" s="19">
        <f>T28</f>
        <v>0</v>
      </c>
      <c r="N13" s="17">
        <f>IF(O13&lt;&gt;"",IF((O13-P13)&gt;0,Paramètres!$B$17,IF((O13-P13)&lt;0,Paramètres!$B$19,IF((O13-P13)=0,Paramètres!$B$18))),"")</f>
        <v>1</v>
      </c>
      <c r="O13" s="18">
        <f>T30</f>
        <v>0</v>
      </c>
      <c r="P13" s="19">
        <f>T30</f>
        <v>0</v>
      </c>
      <c r="Q13" s="17">
        <f>IF(R13&lt;&gt;"",IF((R13-S13)&gt;0,Paramètres!$B$17,IF((R13-S13)&lt;0,Paramètres!$B$19,IF((R13-S13)=0,Paramètres!$B$18))),"")</f>
        <v>1</v>
      </c>
      <c r="R13" s="18">
        <f>U53</f>
        <v>0</v>
      </c>
      <c r="S13" s="19">
        <f>T53</f>
        <v>0</v>
      </c>
      <c r="T13" s="17">
        <f>IF(U13&lt;&gt;"",IF((U13-V13)&gt;0,Paramètres!$B$17,IF((U13-V13)&lt;0,Paramètres!$B$19,IF((U13-V13)=0,Paramètres!$B$18))),"")</f>
        <v>1</v>
      </c>
      <c r="U13" s="18">
        <f t="shared" ref="U13:V13" si="31">T36</f>
        <v>0</v>
      </c>
      <c r="V13" s="19">
        <f t="shared" si="31"/>
        <v>0</v>
      </c>
      <c r="W13" s="20">
        <f t="shared" ref="W13:X13" si="32">C13+F13+I13+L13+O13+R13+U13</f>
        <v>0</v>
      </c>
      <c r="X13" s="19">
        <f t="shared" si="32"/>
        <v>0</v>
      </c>
      <c r="Y13" s="21">
        <f t="shared" si="6"/>
        <v>7</v>
      </c>
      <c r="Z13" s="22">
        <f t="shared" si="7"/>
        <v>0</v>
      </c>
      <c r="AA13" s="23">
        <f t="shared" si="8"/>
        <v>1</v>
      </c>
      <c r="AB13" s="4"/>
      <c r="AC13" s="4"/>
    </row>
    <row r="14" spans="1:29" ht="19.5" customHeight="1" x14ac:dyDescent="0.35">
      <c r="A14" s="16" t="str">
        <f>Paramètres!D12</f>
        <v>Châteauneuf J Prévert 1</v>
      </c>
      <c r="B14" s="17">
        <f>IF(C14&lt;&gt;"",IF((C14-D14)&gt;0,Paramètres!$B$17,IF((C14-D14)&lt;0,Paramètres!$B$19,IF((C14-D14)=0,Paramètres!$B$18))),"")</f>
        <v>1</v>
      </c>
      <c r="C14" s="24">
        <f>U21</f>
        <v>0</v>
      </c>
      <c r="D14" s="25">
        <f>T21</f>
        <v>0</v>
      </c>
      <c r="E14" s="17">
        <f>IF(F14&lt;&gt;"",IF((F14-G14)&gt;0,Paramètres!$B$17,IF((F14-G14)&lt;0,Paramètres!$B$19,IF((F14-G14)=0,Paramètres!$B$18))),"")</f>
        <v>1</v>
      </c>
      <c r="F14" s="24">
        <f>U23</f>
        <v>0</v>
      </c>
      <c r="G14" s="25">
        <f>T23</f>
        <v>0</v>
      </c>
      <c r="H14" s="17">
        <f>IF(I14&lt;&gt;"",IF((I14-J14)&gt;0,Paramètres!$B$17,IF((I14-J14)&lt;0,Paramètres!$B$19,IF((I14-J14)=0,Paramètres!$B$18))),"")</f>
        <v>1</v>
      </c>
      <c r="I14" s="24">
        <f>U44</f>
        <v>0</v>
      </c>
      <c r="J14" s="25">
        <f>T44</f>
        <v>0</v>
      </c>
      <c r="K14" s="17">
        <f>IF(L14&lt;&gt;"",IF((L14-M14)&gt;0,Paramètres!$B$17,IF((L14-M14)&lt;0,Paramètres!$B$19,IF((L14-M14)=0,Paramètres!$B$18))),"")</f>
        <v>1</v>
      </c>
      <c r="L14" s="24">
        <f>U46</f>
        <v>0</v>
      </c>
      <c r="M14" s="25">
        <f>T46</f>
        <v>0</v>
      </c>
      <c r="N14" s="17">
        <f>IF(O14&lt;&gt;"",IF((O14-P14)&gt;0,Paramètres!$B$17,IF((O14-P14)&lt;0,Paramètres!$B$19,IF((O14-P14)=0,Paramètres!$B$18))),"")</f>
        <v>1</v>
      </c>
      <c r="O14" s="24">
        <f>U32</f>
        <v>0</v>
      </c>
      <c r="P14" s="25">
        <f>T32</f>
        <v>0</v>
      </c>
      <c r="Q14" s="17">
        <f>IF(R14&lt;&gt;"",IF((R14-S14)&gt;0,Paramètres!$B$17,IF((R14-S14)&lt;0,Paramètres!$B$19,IF((R14-S14)=0,Paramètres!$B$18))),"")</f>
        <v>1</v>
      </c>
      <c r="R14" s="24">
        <f t="shared" ref="R14:S14" si="33">T53</f>
        <v>0</v>
      </c>
      <c r="S14" s="25">
        <f t="shared" si="33"/>
        <v>0</v>
      </c>
      <c r="T14" s="17">
        <f>IF(U14&lt;&gt;"",IF((U14-V14)&gt;0,Paramètres!$B$17,IF((U14-V14)&lt;0,Paramètres!$B$19,IF((U14-V14)=0,Paramètres!$B$18))),"")</f>
        <v>1</v>
      </c>
      <c r="U14" s="24">
        <f>U37</f>
        <v>0</v>
      </c>
      <c r="V14" s="25">
        <f>T37</f>
        <v>0</v>
      </c>
      <c r="W14" s="20">
        <f t="shared" ref="W14:X14" si="34">C14+F14+I14+L14+O14+R14+U14</f>
        <v>0</v>
      </c>
      <c r="X14" s="19">
        <f t="shared" si="34"/>
        <v>0</v>
      </c>
      <c r="Y14" s="26">
        <f t="shared" si="6"/>
        <v>7</v>
      </c>
      <c r="Z14" s="22">
        <f t="shared" si="7"/>
        <v>0</v>
      </c>
      <c r="AA14" s="23">
        <f t="shared" si="8"/>
        <v>1</v>
      </c>
      <c r="AB14" s="4"/>
      <c r="AC14" s="4"/>
    </row>
    <row r="15" spans="1:29" ht="19.5" customHeight="1" x14ac:dyDescent="0.35">
      <c r="A15" s="16" t="str">
        <f>Paramètres!D13</f>
        <v>Angers Renoir 2</v>
      </c>
      <c r="B15" s="17">
        <f>IF(C15&lt;&gt;"",IF((C15-D15)&gt;0,Paramètres!$B$17,IF((C15-D15)&lt;0,Paramètres!$B$19,IF((C15-D15)=0,Paramètres!$B$18))),"")</f>
        <v>1</v>
      </c>
      <c r="C15" s="18">
        <f>U20</f>
        <v>0</v>
      </c>
      <c r="D15" s="19">
        <f>T20</f>
        <v>0</v>
      </c>
      <c r="E15" s="17">
        <f>IF(F15&lt;&gt;"",IF((F15-G15)&gt;0,Paramètres!$B$17,IF((F15-G15)&lt;0,Paramètres!$B$19,IF((F15-G15)=0,Paramètres!$B$18))),"")</f>
        <v>1</v>
      </c>
      <c r="F15" s="18">
        <f t="shared" ref="F15:G15" si="35">T42</f>
        <v>0</v>
      </c>
      <c r="G15" s="19">
        <f t="shared" si="35"/>
        <v>0</v>
      </c>
      <c r="H15" s="17">
        <f>IF(I15&lt;&gt;"",IF((I15-J15)&gt;0,Paramètres!$B$17,IF((I15-J15)&lt;0,Paramètres!$B$19,IF((I15-J15)=0,Paramètres!$B$18))),"")</f>
        <v>1</v>
      </c>
      <c r="I15" s="18">
        <f t="shared" ref="I15:J15" si="36">T44</f>
        <v>0</v>
      </c>
      <c r="J15" s="19">
        <f t="shared" si="36"/>
        <v>0</v>
      </c>
      <c r="K15" s="17">
        <f>IF(L15&lt;&gt;"",IF((L15-M15)&gt;0,Paramètres!$B$17,IF((L15-M15)&lt;0,Paramètres!$B$19,IF((L15-M15)=0,Paramètres!$B$18))),"")</f>
        <v>1</v>
      </c>
      <c r="L15" s="18">
        <f t="shared" ref="L15:M15" si="37">T48</f>
        <v>0</v>
      </c>
      <c r="M15" s="19">
        <f t="shared" si="37"/>
        <v>0</v>
      </c>
      <c r="N15" s="17">
        <f>IF(O15&lt;&gt;"",IF((O15-P15)&gt;0,Paramètres!$B$17,IF((O15-P15)&lt;0,Paramètres!$B$19,IF((O15-P15)=0,Paramètres!$B$18))),"")</f>
        <v>1</v>
      </c>
      <c r="O15" s="18">
        <f t="shared" ref="O15:P15" si="38">T50</f>
        <v>0</v>
      </c>
      <c r="P15" s="19">
        <f t="shared" si="38"/>
        <v>0</v>
      </c>
      <c r="Q15" s="17">
        <f>IF(R15&lt;&gt;"",IF((R15-S15)&gt;0,Paramètres!$B$17,IF((R15-S15)&lt;0,Paramètres!$B$19,IF((R15-S15)=0,Paramètres!$B$18))),"")</f>
        <v>1</v>
      </c>
      <c r="R15" s="18">
        <f t="shared" ref="R15:S15" si="39">T52</f>
        <v>0</v>
      </c>
      <c r="S15" s="19">
        <f t="shared" si="39"/>
        <v>0</v>
      </c>
      <c r="T15" s="17">
        <f>IF(U15&lt;&gt;"",IF((U15-V15)&gt;0,Paramètres!$B$17,IF((U15-V15)&lt;0,Paramètres!$B$19,IF((U15-V15)=0,Paramètres!$B$18))),"")</f>
        <v>1</v>
      </c>
      <c r="U15" s="18">
        <f>U54</f>
        <v>0</v>
      </c>
      <c r="V15" s="19">
        <f>T54</f>
        <v>0</v>
      </c>
      <c r="W15" s="20">
        <f t="shared" ref="W15:X15" si="40">C15+F15+I15+L15+O15+R15+U15</f>
        <v>0</v>
      </c>
      <c r="X15" s="19">
        <f t="shared" si="40"/>
        <v>0</v>
      </c>
      <c r="Y15" s="21">
        <f t="shared" si="6"/>
        <v>7</v>
      </c>
      <c r="Z15" s="22">
        <f t="shared" si="7"/>
        <v>0</v>
      </c>
      <c r="AA15" s="23">
        <f t="shared" si="8"/>
        <v>1</v>
      </c>
      <c r="AB15" s="4"/>
      <c r="AC15" s="4"/>
    </row>
    <row r="16" spans="1:29" ht="19.5" customHeight="1" x14ac:dyDescent="0.35">
      <c r="A16" s="16" t="str">
        <f>Paramètres!D14</f>
        <v>St Georges JR 2</v>
      </c>
      <c r="B16" s="28">
        <f>IF(C16&lt;&gt;"",IF((C16-D16)&gt;0,Paramètres!$B$17,IF((C16-D16)&lt;0,Paramètres!$B$19,IF((C16-D16)=0,Paramètres!$B$18))),"")</f>
        <v>1</v>
      </c>
      <c r="C16" s="29">
        <f>U22</f>
        <v>0</v>
      </c>
      <c r="D16" s="30">
        <f>T22</f>
        <v>0</v>
      </c>
      <c r="E16" s="28">
        <f>IF(F16&lt;&gt;"",IF((F16-G16)&gt;0,Paramètres!$B$17,IF((F16-G16)&lt;0,Paramètres!$B$19,IF((F16-G16)=0,Paramètres!$B$18))),"")</f>
        <v>1</v>
      </c>
      <c r="F16" s="29">
        <f t="shared" ref="F16:G16" si="41">T43</f>
        <v>0</v>
      </c>
      <c r="G16" s="30">
        <f t="shared" si="41"/>
        <v>0</v>
      </c>
      <c r="H16" s="28">
        <f>IF(I16&lt;&gt;"",IF((I16-J16)&gt;0,Paramètres!$B$17,IF((I16-J16)&lt;0,Paramètres!$B$19,IF((I16-J16)=0,Paramètres!$B$18))),"")</f>
        <v>1</v>
      </c>
      <c r="I16" s="29">
        <f>U27</f>
        <v>0</v>
      </c>
      <c r="J16" s="30">
        <f>T27</f>
        <v>0</v>
      </c>
      <c r="K16" s="28">
        <f>IF(L16&lt;&gt;"",IF((L16-M16)&gt;0,Paramètres!$B$17,IF((L16-M16)&lt;0,Paramètres!$B$19,IF((L16-M16)=0,Paramètres!$B$18))),"")</f>
        <v>1</v>
      </c>
      <c r="L16" s="29">
        <f>U48</f>
        <v>0</v>
      </c>
      <c r="M16" s="30">
        <f>T48</f>
        <v>0</v>
      </c>
      <c r="N16" s="28">
        <f>IF(O16&lt;&gt;"",IF((O16-P16)&gt;0,Paramètres!$B$17,IF((O16-P16)&lt;0,Paramètres!$B$19,IF((O16-P16)=0,Paramètres!$B$18))),"")</f>
        <v>1</v>
      </c>
      <c r="O16" s="29">
        <f t="shared" ref="O16:P16" si="42">T32</f>
        <v>0</v>
      </c>
      <c r="P16" s="30">
        <f t="shared" si="42"/>
        <v>0</v>
      </c>
      <c r="Q16" s="28">
        <f>IF(R16&lt;&gt;"",IF((R16-S16)&gt;0,Paramètres!$B$17,IF((R16-S16)&lt;0,Paramètres!$B$19,IF((R16-S16)=0,Paramètres!$B$18))),"")</f>
        <v>1</v>
      </c>
      <c r="R16" s="29">
        <f t="shared" ref="R16:S16" si="43">T34</f>
        <v>0</v>
      </c>
      <c r="S16" s="30">
        <f t="shared" si="43"/>
        <v>0</v>
      </c>
      <c r="T16" s="28">
        <f>IF(U16&lt;&gt;"",IF((U16-V16)&gt;0,Paramètres!$B$17,IF((U16-V16)&lt;0,Paramètres!$B$19,IF((U16-V16)=0,Paramètres!$B$18))),"")</f>
        <v>1</v>
      </c>
      <c r="U16" s="29">
        <f>U36</f>
        <v>0</v>
      </c>
      <c r="V16" s="30">
        <f>T36</f>
        <v>0</v>
      </c>
      <c r="W16" s="31">
        <f t="shared" ref="W16:X16" si="44">C16+F16+I16+L16+O16+R16+U16</f>
        <v>0</v>
      </c>
      <c r="X16" s="30">
        <f t="shared" si="44"/>
        <v>0</v>
      </c>
      <c r="Y16" s="32">
        <f t="shared" si="6"/>
        <v>7</v>
      </c>
      <c r="Z16" s="33">
        <f t="shared" si="7"/>
        <v>0</v>
      </c>
      <c r="AA16" s="23">
        <f t="shared" si="8"/>
        <v>1</v>
      </c>
      <c r="AB16" s="4"/>
      <c r="AC16" s="4"/>
    </row>
    <row r="17" spans="1:29" ht="19.5" customHeight="1" x14ac:dyDescent="0.35">
      <c r="A17" s="34" t="str">
        <f>Paramètres!D15</f>
        <v>Châteauneuf J Prévert 3</v>
      </c>
      <c r="B17" s="35">
        <f>IF(C17&lt;&gt;"",IF((C17-D17)&gt;0,Paramètres!$B$17,IF((C17-D17)&lt;0,Paramètres!$B$19,IF((C17-D17)=0,Paramètres!$B$18))),"")</f>
        <v>1</v>
      </c>
      <c r="C17" s="36">
        <f t="shared" ref="C17:D17" si="45">T22</f>
        <v>0</v>
      </c>
      <c r="D17" s="37">
        <f t="shared" si="45"/>
        <v>0</v>
      </c>
      <c r="E17" s="35">
        <f>IF(F17&lt;&gt;"",IF((F17-G17)&gt;0,Paramètres!$B$17,IF((F17-G17)&lt;0,Paramètres!$B$19,IF((F17-G17)=0,Paramètres!$B$18))),"")</f>
        <v>1</v>
      </c>
      <c r="F17" s="36">
        <f>U24</f>
        <v>0</v>
      </c>
      <c r="G17" s="37">
        <f>T24</f>
        <v>0</v>
      </c>
      <c r="H17" s="35">
        <f>IF(I17&lt;&gt;"",IF((I17-J17)&gt;0,Paramètres!$B$17,IF((I17-J17)&lt;0,Paramètres!$B$19,IF((I17-J17)=0,Paramètres!$B$18))),"")</f>
        <v>1</v>
      </c>
      <c r="I17" s="36">
        <f t="shared" ref="I17:J17" si="46">T26</f>
        <v>0</v>
      </c>
      <c r="J17" s="37">
        <f t="shared" si="46"/>
        <v>0</v>
      </c>
      <c r="K17" s="35">
        <f>IF(L17&lt;&gt;"",IF((L17-M17)&gt;0,Paramètres!$B$17,IF((L17-M17)&lt;0,Paramètres!$B$19,IF((L17-M17)=0,Paramètres!$B$18))),"")</f>
        <v>1</v>
      </c>
      <c r="L17" s="36">
        <f>U47</f>
        <v>0</v>
      </c>
      <c r="M17" s="37">
        <f>T47</f>
        <v>0</v>
      </c>
      <c r="N17" s="35">
        <f>IF(O17&lt;&gt;"",IF((O17-P17)&gt;0,Paramètres!$B$17,IF((O17-P17)&lt;0,Paramètres!$B$19,IF((O17-P17)=0,Paramètres!$B$18))),"")</f>
        <v>1</v>
      </c>
      <c r="O17" s="36">
        <f>U49</f>
        <v>0</v>
      </c>
      <c r="P17" s="37">
        <f>T49</f>
        <v>0</v>
      </c>
      <c r="Q17" s="35">
        <f>IF(R17&lt;&gt;"",IF((R17-S17)&gt;0,Paramètres!$B$17,IF((R17-S17)&lt;0,Paramètres!$B$19,IF((R17-S17)=0,Paramètres!$B$18))),"")</f>
        <v>1</v>
      </c>
      <c r="R17" s="36">
        <f>U51</f>
        <v>0</v>
      </c>
      <c r="S17" s="37">
        <f>T51</f>
        <v>0</v>
      </c>
      <c r="T17" s="35">
        <f>IF(U17&lt;&gt;"",IF((U17-V17)&gt;0,Paramètres!$B$17,IF((U17-V17)&lt;0,Paramètres!$B$19,IF((U17-V17)=0,Paramètres!$B$18))),"")</f>
        <v>1</v>
      </c>
      <c r="U17" s="36">
        <f t="shared" ref="U17:V17" si="47">T54</f>
        <v>0</v>
      </c>
      <c r="V17" s="37">
        <f t="shared" si="47"/>
        <v>0</v>
      </c>
      <c r="W17" s="38">
        <f t="shared" ref="W17:X17" si="48">C17+F17+I17+L17+O17+R17+U17</f>
        <v>0</v>
      </c>
      <c r="X17" s="37">
        <f t="shared" si="48"/>
        <v>0</v>
      </c>
      <c r="Y17" s="39">
        <f t="shared" si="6"/>
        <v>7</v>
      </c>
      <c r="Z17" s="40">
        <f t="shared" si="7"/>
        <v>0</v>
      </c>
      <c r="AA17" s="41">
        <f t="shared" si="8"/>
        <v>1</v>
      </c>
      <c r="AB17" s="4"/>
      <c r="AC17" s="4"/>
    </row>
    <row r="18" spans="1:29" ht="12.75" customHeight="1" x14ac:dyDescent="0.2">
      <c r="A18" s="42" t="s">
        <v>18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8.75" customHeight="1" x14ac:dyDescent="0.2">
      <c r="A19" s="74" t="str">
        <f>Paramètres!D3</f>
        <v>A5</v>
      </c>
      <c r="B19" s="123" t="s">
        <v>19</v>
      </c>
      <c r="C19" s="124"/>
      <c r="D19" s="124"/>
      <c r="E19" s="124"/>
      <c r="F19" s="124"/>
      <c r="G19" s="124"/>
      <c r="H19" s="124"/>
      <c r="I19" s="124"/>
      <c r="J19" s="125"/>
      <c r="K19" s="126" t="s">
        <v>20</v>
      </c>
      <c r="L19" s="124"/>
      <c r="M19" s="124"/>
      <c r="N19" s="124"/>
      <c r="O19" s="124"/>
      <c r="P19" s="124"/>
      <c r="Q19" s="124"/>
      <c r="R19" s="124"/>
      <c r="S19" s="127"/>
      <c r="T19" s="171" t="s">
        <v>21</v>
      </c>
      <c r="U19" s="172"/>
      <c r="V19" s="1"/>
      <c r="W19" s="1"/>
      <c r="X19" s="1"/>
      <c r="Y19" s="1"/>
      <c r="Z19" s="1"/>
      <c r="AA19" s="1"/>
      <c r="AB19" s="1"/>
      <c r="AC19" s="1"/>
    </row>
    <row r="20" spans="1:29" ht="15" customHeight="1" x14ac:dyDescent="0.2">
      <c r="A20" s="75" t="s">
        <v>22</v>
      </c>
      <c r="B20" s="130" t="str">
        <f>A8</f>
        <v>St Charles Angers 1</v>
      </c>
      <c r="C20" s="131"/>
      <c r="D20" s="131"/>
      <c r="E20" s="131"/>
      <c r="F20" s="131"/>
      <c r="G20" s="131"/>
      <c r="H20" s="131"/>
      <c r="I20" s="131"/>
      <c r="J20" s="132"/>
      <c r="K20" s="133" t="str">
        <f>A15</f>
        <v>Angers Renoir 2</v>
      </c>
      <c r="L20" s="131"/>
      <c r="M20" s="131"/>
      <c r="N20" s="131"/>
      <c r="O20" s="131"/>
      <c r="P20" s="131"/>
      <c r="Q20" s="131"/>
      <c r="R20" s="131"/>
      <c r="S20" s="134"/>
      <c r="T20" s="45"/>
      <c r="U20" s="76"/>
      <c r="V20" s="1"/>
      <c r="W20" s="1"/>
      <c r="X20" s="1"/>
      <c r="Y20" s="1"/>
      <c r="Z20" s="1"/>
      <c r="AA20" s="1"/>
      <c r="AB20" s="1"/>
      <c r="AC20" s="47" t="s">
        <v>18</v>
      </c>
    </row>
    <row r="21" spans="1:29" ht="15" customHeight="1" x14ac:dyDescent="0.2">
      <c r="A21" s="75" t="s">
        <v>23</v>
      </c>
      <c r="B21" s="118" t="str">
        <f>A11</f>
        <v>St Louis Saumur 2</v>
      </c>
      <c r="C21" s="119"/>
      <c r="D21" s="119"/>
      <c r="E21" s="119"/>
      <c r="F21" s="119"/>
      <c r="G21" s="119"/>
      <c r="H21" s="119"/>
      <c r="I21" s="119"/>
      <c r="J21" s="120"/>
      <c r="K21" s="121" t="str">
        <f>A14</f>
        <v>Châteauneuf J Prévert 1</v>
      </c>
      <c r="L21" s="119"/>
      <c r="M21" s="119"/>
      <c r="N21" s="119"/>
      <c r="O21" s="119"/>
      <c r="P21" s="119"/>
      <c r="Q21" s="119"/>
      <c r="R21" s="119"/>
      <c r="S21" s="122"/>
      <c r="T21" s="45"/>
      <c r="U21" s="77"/>
      <c r="V21" s="1"/>
      <c r="W21" s="1"/>
      <c r="X21" s="1"/>
      <c r="Y21" s="1"/>
      <c r="Z21" s="1"/>
      <c r="AA21" s="1"/>
      <c r="AB21" s="1"/>
      <c r="AC21" s="47"/>
    </row>
    <row r="22" spans="1:29" ht="15" customHeight="1" x14ac:dyDescent="0.2">
      <c r="A22" s="16" t="s">
        <v>24</v>
      </c>
      <c r="B22" s="118" t="str">
        <f>A17</f>
        <v>Châteauneuf J Prévert 3</v>
      </c>
      <c r="C22" s="119"/>
      <c r="D22" s="119"/>
      <c r="E22" s="119"/>
      <c r="F22" s="119"/>
      <c r="G22" s="119"/>
      <c r="H22" s="119"/>
      <c r="I22" s="119"/>
      <c r="J22" s="120"/>
      <c r="K22" s="121" t="str">
        <f>A16</f>
        <v>St Georges JR 2</v>
      </c>
      <c r="L22" s="119"/>
      <c r="M22" s="119"/>
      <c r="N22" s="119"/>
      <c r="O22" s="119"/>
      <c r="P22" s="119"/>
      <c r="Q22" s="119"/>
      <c r="R22" s="119"/>
      <c r="S22" s="122"/>
      <c r="T22" s="45"/>
      <c r="U22" s="77"/>
      <c r="V22" s="1"/>
      <c r="W22" s="1"/>
      <c r="X22" s="1"/>
      <c r="Y22" s="1"/>
      <c r="Z22" s="1"/>
      <c r="AA22" s="1"/>
      <c r="AB22" s="1"/>
      <c r="AC22" s="47" t="s">
        <v>18</v>
      </c>
    </row>
    <row r="23" spans="1:29" ht="15" customHeight="1" x14ac:dyDescent="0.2">
      <c r="A23" s="16" t="s">
        <v>25</v>
      </c>
      <c r="B23" s="118" t="str">
        <f t="shared" ref="B23:B24" si="49">A12</f>
        <v>CA St Germain sur Moine 3</v>
      </c>
      <c r="C23" s="119"/>
      <c r="D23" s="119"/>
      <c r="E23" s="119"/>
      <c r="F23" s="119"/>
      <c r="G23" s="119"/>
      <c r="H23" s="119"/>
      <c r="I23" s="119"/>
      <c r="J23" s="120"/>
      <c r="K23" s="121" t="str">
        <f>A14</f>
        <v>Châteauneuf J Prévert 1</v>
      </c>
      <c r="L23" s="119"/>
      <c r="M23" s="119"/>
      <c r="N23" s="119"/>
      <c r="O23" s="119"/>
      <c r="P23" s="119"/>
      <c r="Q23" s="119"/>
      <c r="R23" s="119"/>
      <c r="S23" s="122"/>
      <c r="T23" s="50"/>
      <c r="U23" s="78"/>
      <c r="V23" s="1"/>
      <c r="W23" s="1"/>
      <c r="X23" s="1"/>
      <c r="Y23" s="1"/>
      <c r="Z23" s="1"/>
      <c r="AA23" s="1"/>
      <c r="AB23" s="1"/>
      <c r="AC23" s="47"/>
    </row>
    <row r="24" spans="1:29" ht="15" customHeight="1" x14ac:dyDescent="0.2">
      <c r="A24" s="16" t="s">
        <v>26</v>
      </c>
      <c r="B24" s="118" t="str">
        <f t="shared" si="49"/>
        <v>Angers Debussy 1</v>
      </c>
      <c r="C24" s="119"/>
      <c r="D24" s="119"/>
      <c r="E24" s="119"/>
      <c r="F24" s="119"/>
      <c r="G24" s="119"/>
      <c r="H24" s="119"/>
      <c r="I24" s="119"/>
      <c r="J24" s="120"/>
      <c r="K24" s="121" t="str">
        <f>A17</f>
        <v>Châteauneuf J Prévert 3</v>
      </c>
      <c r="L24" s="119"/>
      <c r="M24" s="119"/>
      <c r="N24" s="119"/>
      <c r="O24" s="119"/>
      <c r="P24" s="119"/>
      <c r="Q24" s="119"/>
      <c r="R24" s="119"/>
      <c r="S24" s="122"/>
      <c r="T24" s="50"/>
      <c r="U24" s="78"/>
      <c r="V24" s="1"/>
      <c r="W24" s="1"/>
      <c r="X24" s="1"/>
      <c r="Y24" s="1"/>
      <c r="Z24" s="1"/>
      <c r="AA24" s="1"/>
      <c r="AB24" s="1"/>
      <c r="AC24" s="47"/>
    </row>
    <row r="25" spans="1:29" ht="15" customHeight="1" x14ac:dyDescent="0.2">
      <c r="A25" s="16" t="s">
        <v>27</v>
      </c>
      <c r="B25" s="118" t="str">
        <f>A11</f>
        <v>St Louis Saumur 2</v>
      </c>
      <c r="C25" s="119"/>
      <c r="D25" s="119"/>
      <c r="E25" s="119"/>
      <c r="F25" s="119"/>
      <c r="G25" s="119"/>
      <c r="H25" s="119"/>
      <c r="I25" s="119"/>
      <c r="J25" s="120"/>
      <c r="K25" s="121" t="str">
        <f>A10</f>
        <v>Dom Sortais Beaupréau 2</v>
      </c>
      <c r="L25" s="119"/>
      <c r="M25" s="119"/>
      <c r="N25" s="119"/>
      <c r="O25" s="119"/>
      <c r="P25" s="119"/>
      <c r="Q25" s="119"/>
      <c r="R25" s="119"/>
      <c r="S25" s="122"/>
      <c r="T25" s="50"/>
      <c r="U25" s="78"/>
      <c r="V25" s="1"/>
      <c r="W25" s="1"/>
      <c r="X25" s="1"/>
      <c r="Y25" s="1"/>
      <c r="Z25" s="1"/>
      <c r="AA25" s="1"/>
      <c r="AB25" s="1"/>
      <c r="AC25" s="47"/>
    </row>
    <row r="26" spans="1:29" ht="15" customHeight="1" x14ac:dyDescent="0.2">
      <c r="A26" s="16" t="s">
        <v>28</v>
      </c>
      <c r="B26" s="118" t="str">
        <f>A17</f>
        <v>Châteauneuf J Prévert 3</v>
      </c>
      <c r="C26" s="119"/>
      <c r="D26" s="119"/>
      <c r="E26" s="119"/>
      <c r="F26" s="119"/>
      <c r="G26" s="119"/>
      <c r="H26" s="119"/>
      <c r="I26" s="119"/>
      <c r="J26" s="120"/>
      <c r="K26" s="121" t="str">
        <f>A12</f>
        <v>CA St Germain sur Moine 3</v>
      </c>
      <c r="L26" s="119"/>
      <c r="M26" s="119"/>
      <c r="N26" s="119"/>
      <c r="O26" s="119"/>
      <c r="P26" s="119"/>
      <c r="Q26" s="119"/>
      <c r="R26" s="119"/>
      <c r="S26" s="122"/>
      <c r="T26" s="50"/>
      <c r="U26" s="78"/>
      <c r="V26" s="1"/>
      <c r="W26" s="1"/>
      <c r="X26" s="1"/>
      <c r="Y26" s="47"/>
      <c r="Z26" s="1"/>
      <c r="AA26" s="1"/>
      <c r="AB26" s="1"/>
      <c r="AC26" s="47"/>
    </row>
    <row r="27" spans="1:29" ht="15" customHeight="1" x14ac:dyDescent="0.2">
      <c r="A27" s="16" t="s">
        <v>29</v>
      </c>
      <c r="B27" s="118" t="str">
        <f>A8</f>
        <v>St Charles Angers 1</v>
      </c>
      <c r="C27" s="119"/>
      <c r="D27" s="119"/>
      <c r="E27" s="119"/>
      <c r="F27" s="119"/>
      <c r="G27" s="119"/>
      <c r="H27" s="119"/>
      <c r="I27" s="119"/>
      <c r="J27" s="120"/>
      <c r="K27" s="121" t="str">
        <f>A16</f>
        <v>St Georges JR 2</v>
      </c>
      <c r="L27" s="119"/>
      <c r="M27" s="119"/>
      <c r="N27" s="119"/>
      <c r="O27" s="119"/>
      <c r="P27" s="119"/>
      <c r="Q27" s="119"/>
      <c r="R27" s="119"/>
      <c r="S27" s="122"/>
      <c r="T27" s="52"/>
      <c r="U27" s="78"/>
      <c r="V27" s="1"/>
      <c r="W27" s="1"/>
      <c r="X27" s="1"/>
      <c r="Y27" s="47"/>
      <c r="Z27" s="1"/>
      <c r="AA27" s="1"/>
      <c r="AB27" s="1"/>
      <c r="AC27" s="53"/>
    </row>
    <row r="28" spans="1:29" ht="15" customHeight="1" x14ac:dyDescent="0.2">
      <c r="A28" s="16" t="s">
        <v>30</v>
      </c>
      <c r="B28" s="118" t="str">
        <f>A11</f>
        <v>St Louis Saumur 2</v>
      </c>
      <c r="C28" s="119"/>
      <c r="D28" s="119"/>
      <c r="E28" s="119"/>
      <c r="F28" s="119"/>
      <c r="G28" s="119"/>
      <c r="H28" s="119"/>
      <c r="I28" s="119"/>
      <c r="J28" s="120"/>
      <c r="K28" s="121" t="str">
        <f>A13</f>
        <v>Angers Debussy 1</v>
      </c>
      <c r="L28" s="119"/>
      <c r="M28" s="119"/>
      <c r="N28" s="119"/>
      <c r="O28" s="119"/>
      <c r="P28" s="119"/>
      <c r="Q28" s="119"/>
      <c r="R28" s="119"/>
      <c r="S28" s="122"/>
      <c r="T28" s="52"/>
      <c r="U28" s="78"/>
      <c r="V28" s="1"/>
      <c r="W28" s="1"/>
      <c r="X28" s="1"/>
      <c r="Y28" s="47"/>
      <c r="Z28" s="1"/>
      <c r="AA28" s="1"/>
      <c r="AB28" s="1"/>
      <c r="AC28" s="53"/>
    </row>
    <row r="29" spans="1:29" ht="15" customHeight="1" x14ac:dyDescent="0.2">
      <c r="A29" s="16" t="s">
        <v>31</v>
      </c>
      <c r="B29" s="118" t="str">
        <f>A8</f>
        <v>St Charles Angers 1</v>
      </c>
      <c r="C29" s="119"/>
      <c r="D29" s="119"/>
      <c r="E29" s="119"/>
      <c r="F29" s="119"/>
      <c r="G29" s="119"/>
      <c r="H29" s="119"/>
      <c r="I29" s="119"/>
      <c r="J29" s="120"/>
      <c r="K29" s="121" t="str">
        <f t="shared" ref="K29:K30" si="50">A12</f>
        <v>CA St Germain sur Moine 3</v>
      </c>
      <c r="L29" s="119"/>
      <c r="M29" s="119"/>
      <c r="N29" s="119"/>
      <c r="O29" s="119"/>
      <c r="P29" s="119"/>
      <c r="Q29" s="119"/>
      <c r="R29" s="119"/>
      <c r="S29" s="122"/>
      <c r="T29" s="52"/>
      <c r="U29" s="78"/>
      <c r="V29" s="1"/>
      <c r="W29" s="1"/>
      <c r="X29" s="1"/>
      <c r="Y29" s="47"/>
      <c r="Z29" s="1"/>
      <c r="AA29" s="1"/>
      <c r="AB29" s="1"/>
      <c r="AC29" s="1"/>
    </row>
    <row r="30" spans="1:29" ht="15" customHeight="1" x14ac:dyDescent="0.2">
      <c r="A30" s="16" t="s">
        <v>32</v>
      </c>
      <c r="B30" s="118" t="str">
        <f>A10</f>
        <v>Dom Sortais Beaupréau 2</v>
      </c>
      <c r="C30" s="119"/>
      <c r="D30" s="119"/>
      <c r="E30" s="119"/>
      <c r="F30" s="119"/>
      <c r="G30" s="119"/>
      <c r="H30" s="119"/>
      <c r="I30" s="119"/>
      <c r="J30" s="120"/>
      <c r="K30" s="121" t="str">
        <f t="shared" si="50"/>
        <v>Angers Debussy 1</v>
      </c>
      <c r="L30" s="119"/>
      <c r="M30" s="119"/>
      <c r="N30" s="119"/>
      <c r="O30" s="119"/>
      <c r="P30" s="119"/>
      <c r="Q30" s="119"/>
      <c r="R30" s="119"/>
      <c r="S30" s="122"/>
      <c r="T30" s="52"/>
      <c r="U30" s="78"/>
      <c r="V30" s="1"/>
      <c r="W30" s="1"/>
      <c r="X30" s="1"/>
      <c r="Y30" s="47"/>
      <c r="Z30" s="1"/>
      <c r="AA30" s="1"/>
      <c r="AB30" s="1"/>
      <c r="AC30" s="3"/>
    </row>
    <row r="31" spans="1:29" ht="15" customHeight="1" x14ac:dyDescent="0.2">
      <c r="A31" s="16" t="s">
        <v>33</v>
      </c>
      <c r="B31" s="118" t="str">
        <f>A8</f>
        <v>St Charles Angers 1</v>
      </c>
      <c r="C31" s="119"/>
      <c r="D31" s="119"/>
      <c r="E31" s="119"/>
      <c r="F31" s="119"/>
      <c r="G31" s="119"/>
      <c r="H31" s="119"/>
      <c r="I31" s="119"/>
      <c r="J31" s="120"/>
      <c r="K31" s="121" t="str">
        <f>A9</f>
        <v>Ste Emerance le Lion 1</v>
      </c>
      <c r="L31" s="119"/>
      <c r="M31" s="119"/>
      <c r="N31" s="119"/>
      <c r="O31" s="119"/>
      <c r="P31" s="119"/>
      <c r="Q31" s="119"/>
      <c r="R31" s="119"/>
      <c r="S31" s="122"/>
      <c r="T31" s="50"/>
      <c r="U31" s="78"/>
      <c r="V31" s="1"/>
      <c r="W31" s="1"/>
      <c r="X31" s="1"/>
      <c r="Y31" s="53"/>
      <c r="Z31" s="1"/>
      <c r="AA31" s="1"/>
      <c r="AB31" s="1"/>
      <c r="AC31" s="3"/>
    </row>
    <row r="32" spans="1:29" ht="15" customHeight="1" x14ac:dyDescent="0.2">
      <c r="A32" s="16" t="s">
        <v>34</v>
      </c>
      <c r="B32" s="118" t="str">
        <f>A16</f>
        <v>St Georges JR 2</v>
      </c>
      <c r="C32" s="119"/>
      <c r="D32" s="119"/>
      <c r="E32" s="119"/>
      <c r="F32" s="119"/>
      <c r="G32" s="119"/>
      <c r="H32" s="119"/>
      <c r="I32" s="119"/>
      <c r="J32" s="120"/>
      <c r="K32" s="121" t="str">
        <f>A14</f>
        <v>Châteauneuf J Prévert 1</v>
      </c>
      <c r="L32" s="119"/>
      <c r="M32" s="119"/>
      <c r="N32" s="119"/>
      <c r="O32" s="119"/>
      <c r="P32" s="119"/>
      <c r="Q32" s="119"/>
      <c r="R32" s="119"/>
      <c r="S32" s="122"/>
      <c r="T32" s="50"/>
      <c r="U32" s="78"/>
      <c r="V32" s="1"/>
      <c r="W32" s="1"/>
      <c r="X32" s="1"/>
      <c r="Y32" s="1"/>
      <c r="Z32" s="1"/>
      <c r="AA32" s="1"/>
      <c r="AB32" s="1"/>
      <c r="AC32" s="3"/>
    </row>
    <row r="33" spans="1:29" ht="15" customHeight="1" x14ac:dyDescent="0.2">
      <c r="A33" s="16" t="s">
        <v>35</v>
      </c>
      <c r="B33" s="118" t="str">
        <f>A11</f>
        <v>St Louis Saumur 2</v>
      </c>
      <c r="C33" s="119"/>
      <c r="D33" s="119"/>
      <c r="E33" s="119"/>
      <c r="F33" s="119"/>
      <c r="G33" s="119"/>
      <c r="H33" s="119"/>
      <c r="I33" s="119"/>
      <c r="J33" s="120"/>
      <c r="K33" s="121" t="str">
        <f>A8</f>
        <v>St Charles Angers 1</v>
      </c>
      <c r="L33" s="119"/>
      <c r="M33" s="119"/>
      <c r="N33" s="119"/>
      <c r="O33" s="119"/>
      <c r="P33" s="119"/>
      <c r="Q33" s="119"/>
      <c r="R33" s="119"/>
      <c r="S33" s="122"/>
      <c r="T33" s="50"/>
      <c r="U33" s="78"/>
      <c r="V33" s="1"/>
      <c r="W33" s="1"/>
      <c r="X33" s="1"/>
      <c r="Y33" s="1"/>
      <c r="Z33" s="1"/>
      <c r="AA33" s="1"/>
      <c r="AB33" s="1"/>
      <c r="AC33" s="3"/>
    </row>
    <row r="34" spans="1:29" ht="15" customHeight="1" x14ac:dyDescent="0.2">
      <c r="A34" s="16" t="s">
        <v>36</v>
      </c>
      <c r="B34" s="118" t="str">
        <f>A16</f>
        <v>St Georges JR 2</v>
      </c>
      <c r="C34" s="119"/>
      <c r="D34" s="119"/>
      <c r="E34" s="119"/>
      <c r="F34" s="119"/>
      <c r="G34" s="119"/>
      <c r="H34" s="119"/>
      <c r="I34" s="119"/>
      <c r="J34" s="120"/>
      <c r="K34" s="121" t="str">
        <f>A12</f>
        <v>CA St Germain sur Moine 3</v>
      </c>
      <c r="L34" s="119"/>
      <c r="M34" s="119"/>
      <c r="N34" s="119"/>
      <c r="O34" s="119"/>
      <c r="P34" s="119"/>
      <c r="Q34" s="119"/>
      <c r="R34" s="119"/>
      <c r="S34" s="122"/>
      <c r="T34" s="50"/>
      <c r="U34" s="78"/>
      <c r="V34" s="1"/>
      <c r="W34" s="1"/>
      <c r="X34" s="1"/>
      <c r="Y34" s="1"/>
      <c r="Z34" s="1"/>
      <c r="AA34" s="1"/>
      <c r="AB34" s="1"/>
      <c r="AC34" s="3"/>
    </row>
    <row r="35" spans="1:29" ht="15" customHeight="1" x14ac:dyDescent="0.2">
      <c r="A35" s="27" t="s">
        <v>37</v>
      </c>
      <c r="B35" s="118" t="str">
        <f>A9</f>
        <v>Ste Emerance le Lion 1</v>
      </c>
      <c r="C35" s="119"/>
      <c r="D35" s="119"/>
      <c r="E35" s="119"/>
      <c r="F35" s="119"/>
      <c r="G35" s="119"/>
      <c r="H35" s="119"/>
      <c r="I35" s="119"/>
      <c r="J35" s="120"/>
      <c r="K35" s="121" t="str">
        <f>A11</f>
        <v>St Louis Saumur 2</v>
      </c>
      <c r="L35" s="119"/>
      <c r="M35" s="119"/>
      <c r="N35" s="119"/>
      <c r="O35" s="119"/>
      <c r="P35" s="119"/>
      <c r="Q35" s="119"/>
      <c r="R35" s="119"/>
      <c r="S35" s="122"/>
      <c r="T35" s="55"/>
      <c r="U35" s="80"/>
      <c r="V35" s="1"/>
      <c r="W35" s="1"/>
      <c r="X35" s="1"/>
      <c r="Y35" s="1"/>
      <c r="Z35" s="1"/>
      <c r="AA35" s="1"/>
      <c r="AB35" s="1"/>
      <c r="AC35" s="3"/>
    </row>
    <row r="36" spans="1:29" ht="15" customHeight="1" x14ac:dyDescent="0.2">
      <c r="A36" s="27" t="s">
        <v>38</v>
      </c>
      <c r="B36" s="118" t="str">
        <f>A13</f>
        <v>Angers Debussy 1</v>
      </c>
      <c r="C36" s="119"/>
      <c r="D36" s="119"/>
      <c r="E36" s="119"/>
      <c r="F36" s="119"/>
      <c r="G36" s="119"/>
      <c r="H36" s="119"/>
      <c r="I36" s="119"/>
      <c r="J36" s="120"/>
      <c r="K36" s="121" t="str">
        <f>A16</f>
        <v>St Georges JR 2</v>
      </c>
      <c r="L36" s="119"/>
      <c r="M36" s="119"/>
      <c r="N36" s="119"/>
      <c r="O36" s="119"/>
      <c r="P36" s="119"/>
      <c r="Q36" s="119"/>
      <c r="R36" s="119"/>
      <c r="S36" s="122"/>
      <c r="T36" s="55"/>
      <c r="U36" s="80"/>
      <c r="V36" s="1"/>
      <c r="W36" s="1"/>
      <c r="X36" s="1"/>
      <c r="Y36" s="1"/>
      <c r="Z36" s="1"/>
      <c r="AA36" s="1"/>
      <c r="AB36" s="1"/>
      <c r="AC36" s="3"/>
    </row>
    <row r="37" spans="1:29" ht="15" customHeight="1" x14ac:dyDescent="0.2">
      <c r="A37" s="81" t="s">
        <v>39</v>
      </c>
      <c r="B37" s="158" t="str">
        <f>A8</f>
        <v>St Charles Angers 1</v>
      </c>
      <c r="C37" s="159"/>
      <c r="D37" s="159"/>
      <c r="E37" s="159"/>
      <c r="F37" s="159"/>
      <c r="G37" s="159"/>
      <c r="H37" s="159"/>
      <c r="I37" s="159"/>
      <c r="J37" s="160"/>
      <c r="K37" s="161" t="str">
        <f>A14</f>
        <v>Châteauneuf J Prévert 1</v>
      </c>
      <c r="L37" s="159"/>
      <c r="M37" s="159"/>
      <c r="N37" s="159"/>
      <c r="O37" s="159"/>
      <c r="P37" s="159"/>
      <c r="Q37" s="159"/>
      <c r="R37" s="159"/>
      <c r="S37" s="162"/>
      <c r="T37" s="58"/>
      <c r="U37" s="82"/>
      <c r="V37" s="1"/>
      <c r="W37" s="1"/>
      <c r="X37" s="1"/>
      <c r="Y37" s="1"/>
      <c r="Z37" s="1"/>
      <c r="AA37" s="1"/>
      <c r="AB37" s="1"/>
      <c r="AC37" s="3"/>
    </row>
    <row r="38" spans="1:29" ht="15" customHeight="1" x14ac:dyDescent="0.25">
      <c r="A38" s="83" t="str">
        <f>Paramètres!D4</f>
        <v>A6</v>
      </c>
      <c r="B38" s="163" t="s">
        <v>19</v>
      </c>
      <c r="C38" s="159"/>
      <c r="D38" s="159"/>
      <c r="E38" s="159"/>
      <c r="F38" s="159"/>
      <c r="G38" s="159"/>
      <c r="H38" s="159"/>
      <c r="I38" s="159"/>
      <c r="J38" s="160"/>
      <c r="K38" s="164" t="s">
        <v>20</v>
      </c>
      <c r="L38" s="159"/>
      <c r="M38" s="159"/>
      <c r="N38" s="159"/>
      <c r="O38" s="159"/>
      <c r="P38" s="159"/>
      <c r="Q38" s="159"/>
      <c r="R38" s="159"/>
      <c r="S38" s="162"/>
      <c r="T38" s="128" t="s">
        <v>21</v>
      </c>
      <c r="U38" s="180"/>
      <c r="V38" s="1"/>
      <c r="W38" s="1"/>
      <c r="X38" s="1"/>
      <c r="Y38" s="3"/>
      <c r="Z38" s="1"/>
      <c r="AA38" s="1"/>
      <c r="AB38" s="1"/>
      <c r="AC38" s="60"/>
    </row>
    <row r="39" spans="1:29" ht="15" customHeight="1" x14ac:dyDescent="0.2">
      <c r="A39" s="75" t="s">
        <v>22</v>
      </c>
      <c r="B39" s="118" t="str">
        <f>A9</f>
        <v>Ste Emerance le Lion 1</v>
      </c>
      <c r="C39" s="119"/>
      <c r="D39" s="119"/>
      <c r="E39" s="119"/>
      <c r="F39" s="119"/>
      <c r="G39" s="119"/>
      <c r="H39" s="119"/>
      <c r="I39" s="119"/>
      <c r="J39" s="120"/>
      <c r="K39" s="121" t="str">
        <f>A10</f>
        <v>Dom Sortais Beaupréau 2</v>
      </c>
      <c r="L39" s="119"/>
      <c r="M39" s="119"/>
      <c r="N39" s="119"/>
      <c r="O39" s="119"/>
      <c r="P39" s="119"/>
      <c r="Q39" s="119"/>
      <c r="R39" s="119"/>
      <c r="S39" s="122"/>
      <c r="T39" s="45"/>
      <c r="U39" s="76"/>
      <c r="V39" s="1"/>
      <c r="W39" s="1"/>
      <c r="X39" s="1"/>
      <c r="Y39" s="1"/>
      <c r="Z39" s="1"/>
      <c r="AA39" s="1"/>
      <c r="AB39" s="1"/>
      <c r="AC39" s="3"/>
    </row>
    <row r="40" spans="1:29" ht="15" customHeight="1" x14ac:dyDescent="0.2">
      <c r="A40" s="75" t="s">
        <v>23</v>
      </c>
      <c r="B40" s="118" t="str">
        <f>A12</f>
        <v>CA St Germain sur Moine 3</v>
      </c>
      <c r="C40" s="119"/>
      <c r="D40" s="119"/>
      <c r="E40" s="119"/>
      <c r="F40" s="119"/>
      <c r="G40" s="119"/>
      <c r="H40" s="119"/>
      <c r="I40" s="119"/>
      <c r="J40" s="120"/>
      <c r="K40" s="121" t="str">
        <f>A13</f>
        <v>Angers Debussy 1</v>
      </c>
      <c r="L40" s="119"/>
      <c r="M40" s="119"/>
      <c r="N40" s="119"/>
      <c r="O40" s="119"/>
      <c r="P40" s="119"/>
      <c r="Q40" s="119"/>
      <c r="R40" s="119"/>
      <c r="S40" s="122"/>
      <c r="T40" s="45"/>
      <c r="U40" s="77"/>
      <c r="V40" s="1"/>
      <c r="W40" s="1"/>
      <c r="X40" s="1"/>
      <c r="Y40" s="1"/>
      <c r="Z40" s="1"/>
      <c r="AA40" s="1"/>
      <c r="AB40" s="1"/>
      <c r="AC40" s="3"/>
    </row>
    <row r="41" spans="1:29" ht="15" customHeight="1" x14ac:dyDescent="0.2">
      <c r="A41" s="16" t="s">
        <v>24</v>
      </c>
      <c r="B41" s="118" t="str">
        <f>A10</f>
        <v>Dom Sortais Beaupréau 2</v>
      </c>
      <c r="C41" s="119"/>
      <c r="D41" s="119"/>
      <c r="E41" s="119"/>
      <c r="F41" s="119"/>
      <c r="G41" s="119"/>
      <c r="H41" s="119"/>
      <c r="I41" s="119"/>
      <c r="J41" s="120"/>
      <c r="K41" s="121" t="str">
        <f>A8</f>
        <v>St Charles Angers 1</v>
      </c>
      <c r="L41" s="119"/>
      <c r="M41" s="119"/>
      <c r="N41" s="119"/>
      <c r="O41" s="119"/>
      <c r="P41" s="119"/>
      <c r="Q41" s="119"/>
      <c r="R41" s="119"/>
      <c r="S41" s="122"/>
      <c r="T41" s="45"/>
      <c r="U41" s="77"/>
      <c r="V41" s="1"/>
      <c r="W41" s="1"/>
      <c r="X41" s="1"/>
      <c r="Y41" s="3"/>
      <c r="Z41" s="1"/>
      <c r="AA41" s="1"/>
      <c r="AB41" s="1"/>
      <c r="AC41" s="1"/>
    </row>
    <row r="42" spans="1:29" ht="15" customHeight="1" x14ac:dyDescent="0.25">
      <c r="A42" s="16" t="s">
        <v>25</v>
      </c>
      <c r="B42" s="118" t="str">
        <f t="shared" ref="B42:B43" si="51">A15</f>
        <v>Angers Renoir 2</v>
      </c>
      <c r="C42" s="119"/>
      <c r="D42" s="119"/>
      <c r="E42" s="119"/>
      <c r="F42" s="119"/>
      <c r="G42" s="119"/>
      <c r="H42" s="119"/>
      <c r="I42" s="119"/>
      <c r="J42" s="120"/>
      <c r="K42" s="121" t="str">
        <f>A11</f>
        <v>St Louis Saumur 2</v>
      </c>
      <c r="L42" s="119"/>
      <c r="M42" s="119"/>
      <c r="N42" s="119"/>
      <c r="O42" s="119"/>
      <c r="P42" s="119"/>
      <c r="Q42" s="119"/>
      <c r="R42" s="119"/>
      <c r="S42" s="122"/>
      <c r="T42" s="50"/>
      <c r="U42" s="78"/>
      <c r="V42" s="1"/>
      <c r="W42" s="1"/>
      <c r="X42" s="1"/>
      <c r="Y42" s="3"/>
      <c r="Z42" s="1"/>
      <c r="AA42" s="1"/>
      <c r="AB42" s="1"/>
      <c r="AC42" s="60"/>
    </row>
    <row r="43" spans="1:29" ht="15" customHeight="1" x14ac:dyDescent="0.25">
      <c r="A43" s="16" t="s">
        <v>26</v>
      </c>
      <c r="B43" s="118" t="str">
        <f t="shared" si="51"/>
        <v>St Georges JR 2</v>
      </c>
      <c r="C43" s="119"/>
      <c r="D43" s="119"/>
      <c r="E43" s="119"/>
      <c r="F43" s="119"/>
      <c r="G43" s="119"/>
      <c r="H43" s="119"/>
      <c r="I43" s="119"/>
      <c r="J43" s="120"/>
      <c r="K43" s="121" t="str">
        <f>A9</f>
        <v>Ste Emerance le Lion 1</v>
      </c>
      <c r="L43" s="119"/>
      <c r="M43" s="119"/>
      <c r="N43" s="119"/>
      <c r="O43" s="119"/>
      <c r="P43" s="119"/>
      <c r="Q43" s="119"/>
      <c r="R43" s="119"/>
      <c r="S43" s="122"/>
      <c r="T43" s="50"/>
      <c r="U43" s="78"/>
      <c r="V43" s="1"/>
      <c r="W43" s="1"/>
      <c r="X43" s="1"/>
      <c r="Y43" s="1"/>
      <c r="Z43" s="1"/>
      <c r="AA43" s="1"/>
      <c r="AB43" s="1"/>
      <c r="AC43" s="60"/>
    </row>
    <row r="44" spans="1:29" ht="15" customHeight="1" x14ac:dyDescent="0.25">
      <c r="A44" s="16" t="s">
        <v>27</v>
      </c>
      <c r="B44" s="118" t="str">
        <f>A15</f>
        <v>Angers Renoir 2</v>
      </c>
      <c r="C44" s="119"/>
      <c r="D44" s="119"/>
      <c r="E44" s="119"/>
      <c r="F44" s="119"/>
      <c r="G44" s="119"/>
      <c r="H44" s="119"/>
      <c r="I44" s="119"/>
      <c r="J44" s="120"/>
      <c r="K44" s="121" t="str">
        <f>A14</f>
        <v>Châteauneuf J Prévert 1</v>
      </c>
      <c r="L44" s="119"/>
      <c r="M44" s="119"/>
      <c r="N44" s="119"/>
      <c r="O44" s="119"/>
      <c r="P44" s="119"/>
      <c r="Q44" s="119"/>
      <c r="R44" s="119"/>
      <c r="S44" s="122"/>
      <c r="T44" s="50"/>
      <c r="U44" s="78"/>
      <c r="V44" s="1"/>
      <c r="W44" s="1"/>
      <c r="X44" s="1"/>
      <c r="Y44" s="1"/>
      <c r="Z44" s="1"/>
      <c r="AA44" s="1"/>
      <c r="AB44" s="1"/>
      <c r="AC44" s="60"/>
    </row>
    <row r="45" spans="1:29" ht="15" customHeight="1" x14ac:dyDescent="0.25">
      <c r="A45" s="16" t="s">
        <v>28</v>
      </c>
      <c r="B45" s="118" t="str">
        <f t="shared" ref="B45:B46" si="52">A9</f>
        <v>Ste Emerance le Lion 1</v>
      </c>
      <c r="C45" s="119"/>
      <c r="D45" s="119"/>
      <c r="E45" s="119"/>
      <c r="F45" s="119"/>
      <c r="G45" s="119"/>
      <c r="H45" s="119"/>
      <c r="I45" s="119"/>
      <c r="J45" s="120"/>
      <c r="K45" s="121" t="str">
        <f t="shared" ref="K45:K46" si="53">A13</f>
        <v>Angers Debussy 1</v>
      </c>
      <c r="L45" s="119"/>
      <c r="M45" s="119"/>
      <c r="N45" s="119"/>
      <c r="O45" s="119"/>
      <c r="P45" s="119"/>
      <c r="Q45" s="119"/>
      <c r="R45" s="119"/>
      <c r="S45" s="122"/>
      <c r="T45" s="50"/>
      <c r="U45" s="78"/>
      <c r="V45" s="1"/>
      <c r="W45" s="1"/>
      <c r="X45" s="1"/>
      <c r="Y45" s="3" t="s">
        <v>18</v>
      </c>
      <c r="Z45" s="1"/>
      <c r="AA45" s="1"/>
      <c r="AB45" s="1"/>
      <c r="AC45" s="60"/>
    </row>
    <row r="46" spans="1:29" ht="15" customHeight="1" x14ac:dyDescent="0.25">
      <c r="A46" s="16" t="s">
        <v>29</v>
      </c>
      <c r="B46" s="118" t="str">
        <f t="shared" si="52"/>
        <v>Dom Sortais Beaupréau 2</v>
      </c>
      <c r="C46" s="119"/>
      <c r="D46" s="119"/>
      <c r="E46" s="119"/>
      <c r="F46" s="119"/>
      <c r="G46" s="119"/>
      <c r="H46" s="119"/>
      <c r="I46" s="119"/>
      <c r="J46" s="120"/>
      <c r="K46" s="121" t="str">
        <f t="shared" si="53"/>
        <v>Châteauneuf J Prévert 1</v>
      </c>
      <c r="L46" s="119"/>
      <c r="M46" s="119"/>
      <c r="N46" s="119"/>
      <c r="O46" s="119"/>
      <c r="P46" s="119"/>
      <c r="Q46" s="119"/>
      <c r="R46" s="119"/>
      <c r="S46" s="122"/>
      <c r="T46" s="52"/>
      <c r="U46" s="78"/>
      <c r="V46" s="1"/>
      <c r="W46" s="1"/>
      <c r="X46" s="1"/>
      <c r="Y46" s="1"/>
      <c r="Z46" s="1"/>
      <c r="AA46" s="1"/>
      <c r="AB46" s="1"/>
      <c r="AC46" s="60" t="s">
        <v>18</v>
      </c>
    </row>
    <row r="47" spans="1:29" ht="15" customHeight="1" x14ac:dyDescent="0.25">
      <c r="A47" s="16" t="s">
        <v>30</v>
      </c>
      <c r="B47" s="118" t="str">
        <f>A9</f>
        <v>Ste Emerance le Lion 1</v>
      </c>
      <c r="C47" s="119"/>
      <c r="D47" s="119"/>
      <c r="E47" s="119"/>
      <c r="F47" s="119"/>
      <c r="G47" s="119"/>
      <c r="H47" s="119"/>
      <c r="I47" s="119"/>
      <c r="J47" s="120"/>
      <c r="K47" s="121" t="str">
        <f>A17</f>
        <v>Châteauneuf J Prévert 3</v>
      </c>
      <c r="L47" s="119"/>
      <c r="M47" s="119"/>
      <c r="N47" s="119"/>
      <c r="O47" s="119"/>
      <c r="P47" s="119"/>
      <c r="Q47" s="119"/>
      <c r="R47" s="119"/>
      <c r="S47" s="122"/>
      <c r="T47" s="52"/>
      <c r="U47" s="78"/>
      <c r="V47" s="1"/>
      <c r="W47" s="1"/>
      <c r="X47" s="1"/>
      <c r="Y47" s="1"/>
      <c r="Z47" s="1"/>
      <c r="AA47" s="1"/>
      <c r="AB47" s="1"/>
      <c r="AC47" s="60" t="s">
        <v>18</v>
      </c>
    </row>
    <row r="48" spans="1:29" ht="15" customHeight="1" x14ac:dyDescent="0.25">
      <c r="A48" s="16" t="s">
        <v>31</v>
      </c>
      <c r="B48" s="118" t="str">
        <f>A15</f>
        <v>Angers Renoir 2</v>
      </c>
      <c r="C48" s="119"/>
      <c r="D48" s="119"/>
      <c r="E48" s="119"/>
      <c r="F48" s="119"/>
      <c r="G48" s="119"/>
      <c r="H48" s="119"/>
      <c r="I48" s="119"/>
      <c r="J48" s="120"/>
      <c r="K48" s="121" t="str">
        <f t="shared" ref="K48:K49" si="54">A16</f>
        <v>St Georges JR 2</v>
      </c>
      <c r="L48" s="119"/>
      <c r="M48" s="119"/>
      <c r="N48" s="119"/>
      <c r="O48" s="119"/>
      <c r="P48" s="119"/>
      <c r="Q48" s="119"/>
      <c r="R48" s="119"/>
      <c r="S48" s="122"/>
      <c r="T48" s="52"/>
      <c r="U48" s="78"/>
      <c r="V48" s="1" t="s">
        <v>18</v>
      </c>
      <c r="W48" s="1"/>
      <c r="X48" s="1"/>
      <c r="Y48" s="1"/>
      <c r="Z48" s="1"/>
      <c r="AA48" s="1"/>
      <c r="AB48" s="1"/>
      <c r="AC48" s="60" t="s">
        <v>18</v>
      </c>
    </row>
    <row r="49" spans="1:29" ht="15" customHeight="1" x14ac:dyDescent="0.25">
      <c r="A49" s="16" t="s">
        <v>32</v>
      </c>
      <c r="B49" s="118" t="str">
        <f>A11</f>
        <v>St Louis Saumur 2</v>
      </c>
      <c r="C49" s="119"/>
      <c r="D49" s="119"/>
      <c r="E49" s="119"/>
      <c r="F49" s="119"/>
      <c r="G49" s="119"/>
      <c r="H49" s="119"/>
      <c r="I49" s="119"/>
      <c r="J49" s="120"/>
      <c r="K49" s="121" t="str">
        <f t="shared" si="54"/>
        <v>Châteauneuf J Prévert 3</v>
      </c>
      <c r="L49" s="119"/>
      <c r="M49" s="119"/>
      <c r="N49" s="119"/>
      <c r="O49" s="119"/>
      <c r="P49" s="119"/>
      <c r="Q49" s="119"/>
      <c r="R49" s="119"/>
      <c r="S49" s="122"/>
      <c r="T49" s="52"/>
      <c r="U49" s="78"/>
      <c r="V49" s="1" t="s">
        <v>18</v>
      </c>
      <c r="W49" s="1"/>
      <c r="X49" s="1"/>
      <c r="Y49" s="1"/>
      <c r="Z49" s="60"/>
      <c r="AA49" s="1"/>
      <c r="AB49" s="1"/>
      <c r="AC49" s="60"/>
    </row>
    <row r="50" spans="1:29" ht="15" customHeight="1" x14ac:dyDescent="0.25">
      <c r="A50" s="16" t="s">
        <v>33</v>
      </c>
      <c r="B50" s="118" t="str">
        <f>A15</f>
        <v>Angers Renoir 2</v>
      </c>
      <c r="C50" s="119"/>
      <c r="D50" s="119"/>
      <c r="E50" s="119"/>
      <c r="F50" s="119"/>
      <c r="G50" s="119"/>
      <c r="H50" s="119"/>
      <c r="I50" s="119"/>
      <c r="J50" s="120"/>
      <c r="K50" s="121" t="str">
        <f>A12</f>
        <v>CA St Germain sur Moine 3</v>
      </c>
      <c r="L50" s="119"/>
      <c r="M50" s="119"/>
      <c r="N50" s="119"/>
      <c r="O50" s="119"/>
      <c r="P50" s="119"/>
      <c r="Q50" s="119"/>
      <c r="R50" s="119"/>
      <c r="S50" s="122"/>
      <c r="T50" s="50"/>
      <c r="U50" s="78"/>
      <c r="V50" s="1" t="s">
        <v>18</v>
      </c>
      <c r="W50" s="1"/>
      <c r="X50" s="1"/>
      <c r="Y50" s="1"/>
      <c r="Z50" s="60"/>
      <c r="AA50" s="1"/>
      <c r="AB50" s="1"/>
      <c r="AC50" s="60"/>
    </row>
    <row r="51" spans="1:29" ht="15" customHeight="1" x14ac:dyDescent="0.25">
      <c r="A51" s="16" t="s">
        <v>34</v>
      </c>
      <c r="B51" s="118" t="str">
        <f>A10</f>
        <v>Dom Sortais Beaupréau 2</v>
      </c>
      <c r="C51" s="119"/>
      <c r="D51" s="119"/>
      <c r="E51" s="119"/>
      <c r="F51" s="119"/>
      <c r="G51" s="119"/>
      <c r="H51" s="119"/>
      <c r="I51" s="119"/>
      <c r="J51" s="120"/>
      <c r="K51" s="121" t="str">
        <f>A17</f>
        <v>Châteauneuf J Prévert 3</v>
      </c>
      <c r="L51" s="119"/>
      <c r="M51" s="119"/>
      <c r="N51" s="119"/>
      <c r="O51" s="119"/>
      <c r="P51" s="119"/>
      <c r="Q51" s="119"/>
      <c r="R51" s="119"/>
      <c r="S51" s="122"/>
      <c r="T51" s="50"/>
      <c r="U51" s="78"/>
      <c r="V51" s="1"/>
      <c r="W51" s="1"/>
      <c r="X51" s="1"/>
      <c r="Y51" s="1"/>
      <c r="Z51" s="60"/>
      <c r="AA51" s="1"/>
      <c r="AB51" s="1"/>
      <c r="AC51" s="60"/>
    </row>
    <row r="52" spans="1:29" ht="15" customHeight="1" x14ac:dyDescent="0.2">
      <c r="A52" s="16" t="s">
        <v>35</v>
      </c>
      <c r="B52" s="118" t="str">
        <f>A15</f>
        <v>Angers Renoir 2</v>
      </c>
      <c r="C52" s="119"/>
      <c r="D52" s="119"/>
      <c r="E52" s="119"/>
      <c r="F52" s="119"/>
      <c r="G52" s="119"/>
      <c r="H52" s="119"/>
      <c r="I52" s="119"/>
      <c r="J52" s="120"/>
      <c r="K52" s="121" t="str">
        <f>A9</f>
        <v>Ste Emerance le Lion 1</v>
      </c>
      <c r="L52" s="119"/>
      <c r="M52" s="119"/>
      <c r="N52" s="119"/>
      <c r="O52" s="119"/>
      <c r="P52" s="119"/>
      <c r="Q52" s="119"/>
      <c r="R52" s="119"/>
      <c r="S52" s="122"/>
      <c r="T52" s="50"/>
      <c r="U52" s="78"/>
      <c r="V52" s="1"/>
      <c r="W52" s="1"/>
      <c r="X52" s="1"/>
      <c r="Y52" s="1"/>
      <c r="Z52" s="1"/>
      <c r="AA52" s="1"/>
      <c r="AB52" s="1"/>
      <c r="AC52" s="1"/>
    </row>
    <row r="53" spans="1:29" ht="15" customHeight="1" x14ac:dyDescent="0.25">
      <c r="A53" s="16" t="s">
        <v>36</v>
      </c>
      <c r="B53" s="118" t="str">
        <f>A14</f>
        <v>Châteauneuf J Prévert 1</v>
      </c>
      <c r="C53" s="119"/>
      <c r="D53" s="119"/>
      <c r="E53" s="119"/>
      <c r="F53" s="119"/>
      <c r="G53" s="119"/>
      <c r="H53" s="119"/>
      <c r="I53" s="119"/>
      <c r="J53" s="120"/>
      <c r="K53" s="121" t="str">
        <f>A13</f>
        <v>Angers Debussy 1</v>
      </c>
      <c r="L53" s="119"/>
      <c r="M53" s="119"/>
      <c r="N53" s="119"/>
      <c r="O53" s="119"/>
      <c r="P53" s="119"/>
      <c r="Q53" s="119"/>
      <c r="R53" s="119"/>
      <c r="S53" s="122"/>
      <c r="T53" s="50"/>
      <c r="U53" s="78"/>
      <c r="V53" s="1"/>
      <c r="W53" s="1"/>
      <c r="X53" s="1"/>
      <c r="Y53" s="1"/>
      <c r="Z53" s="1"/>
      <c r="AA53" s="1"/>
      <c r="AB53" s="1"/>
      <c r="AC53" s="61"/>
    </row>
    <row r="54" spans="1:29" ht="15" customHeight="1" x14ac:dyDescent="0.25">
      <c r="A54" s="27" t="s">
        <v>37</v>
      </c>
      <c r="B54" s="118" t="str">
        <f>A17</f>
        <v>Châteauneuf J Prévert 3</v>
      </c>
      <c r="C54" s="119"/>
      <c r="D54" s="119"/>
      <c r="E54" s="119"/>
      <c r="F54" s="119"/>
      <c r="G54" s="119"/>
      <c r="H54" s="119"/>
      <c r="I54" s="119"/>
      <c r="J54" s="120"/>
      <c r="K54" s="121" t="str">
        <f>A15</f>
        <v>Angers Renoir 2</v>
      </c>
      <c r="L54" s="119"/>
      <c r="M54" s="119"/>
      <c r="N54" s="119"/>
      <c r="O54" s="119"/>
      <c r="P54" s="119"/>
      <c r="Q54" s="119"/>
      <c r="R54" s="119"/>
      <c r="S54" s="122"/>
      <c r="T54" s="55"/>
      <c r="U54" s="80"/>
      <c r="V54" s="1"/>
      <c r="W54" s="1"/>
      <c r="X54" s="1"/>
      <c r="Y54" s="1"/>
      <c r="Z54" s="1"/>
      <c r="AA54" s="1"/>
      <c r="AB54" s="1"/>
      <c r="AC54" s="61"/>
    </row>
    <row r="55" spans="1:29" ht="15" customHeight="1" x14ac:dyDescent="0.25">
      <c r="A55" s="27" t="s">
        <v>38</v>
      </c>
      <c r="B55" s="118" t="str">
        <f>A12</f>
        <v>CA St Germain sur Moine 3</v>
      </c>
      <c r="C55" s="119"/>
      <c r="D55" s="119"/>
      <c r="E55" s="119"/>
      <c r="F55" s="119"/>
      <c r="G55" s="119"/>
      <c r="H55" s="119"/>
      <c r="I55" s="119"/>
      <c r="J55" s="120"/>
      <c r="K55" s="121" t="str">
        <f>A10</f>
        <v>Dom Sortais Beaupréau 2</v>
      </c>
      <c r="L55" s="119"/>
      <c r="M55" s="119"/>
      <c r="N55" s="119"/>
      <c r="O55" s="119"/>
      <c r="P55" s="119"/>
      <c r="Q55" s="119"/>
      <c r="R55" s="119"/>
      <c r="S55" s="122"/>
      <c r="T55" s="55"/>
      <c r="U55" s="80"/>
      <c r="V55" s="1"/>
      <c r="W55" s="1"/>
      <c r="X55" s="1"/>
      <c r="Y55" s="1"/>
      <c r="Z55" s="1"/>
      <c r="AA55" s="1"/>
      <c r="AB55" s="1"/>
      <c r="AC55" s="61"/>
    </row>
    <row r="56" spans="1:29" ht="15" customHeight="1" x14ac:dyDescent="0.25">
      <c r="A56" s="34" t="s">
        <v>39</v>
      </c>
      <c r="B56" s="156"/>
      <c r="C56" s="154"/>
      <c r="D56" s="154"/>
      <c r="E56" s="154"/>
      <c r="F56" s="154"/>
      <c r="G56" s="154"/>
      <c r="H56" s="154"/>
      <c r="I56" s="154"/>
      <c r="J56" s="157"/>
      <c r="K56" s="153"/>
      <c r="L56" s="154"/>
      <c r="M56" s="154"/>
      <c r="N56" s="154"/>
      <c r="O56" s="154"/>
      <c r="P56" s="154"/>
      <c r="Q56" s="154"/>
      <c r="R56" s="154"/>
      <c r="S56" s="155"/>
      <c r="T56" s="84"/>
      <c r="U56" s="85"/>
      <c r="V56" s="1"/>
      <c r="W56" s="1"/>
      <c r="X56" s="1"/>
      <c r="Y56" s="1"/>
      <c r="Z56" s="1"/>
      <c r="AA56" s="1"/>
      <c r="AB56" s="1"/>
      <c r="AC56" s="61" t="s">
        <v>18</v>
      </c>
    </row>
    <row r="57" spans="1:29" ht="15" customHeight="1" x14ac:dyDescent="0.25">
      <c r="V57" s="1"/>
      <c r="W57" s="1"/>
      <c r="X57" s="1"/>
      <c r="Y57" s="1"/>
      <c r="Z57" s="1"/>
      <c r="AA57" s="1"/>
      <c r="AB57" s="1"/>
      <c r="AC57" s="61" t="s">
        <v>18</v>
      </c>
    </row>
  </sheetData>
  <mergeCells count="95">
    <mergeCell ref="K27:S27"/>
    <mergeCell ref="K28:S28"/>
    <mergeCell ref="K29:S29"/>
    <mergeCell ref="K30:S30"/>
    <mergeCell ref="K31:S31"/>
    <mergeCell ref="B37:J37"/>
    <mergeCell ref="K37:S37"/>
    <mergeCell ref="B38:J38"/>
    <mergeCell ref="K38:S38"/>
    <mergeCell ref="T38:U38"/>
    <mergeCell ref="B39:J39"/>
    <mergeCell ref="K39:S39"/>
    <mergeCell ref="B40:J40"/>
    <mergeCell ref="K40:S40"/>
    <mergeCell ref="B41:J41"/>
    <mergeCell ref="K41:S41"/>
    <mergeCell ref="B42:J42"/>
    <mergeCell ref="K42:S42"/>
    <mergeCell ref="K43:S43"/>
    <mergeCell ref="B50:J50"/>
    <mergeCell ref="B51:J51"/>
    <mergeCell ref="B43:J43"/>
    <mergeCell ref="B44:J44"/>
    <mergeCell ref="B45:J45"/>
    <mergeCell ref="B46:J46"/>
    <mergeCell ref="B47:J47"/>
    <mergeCell ref="B48:J48"/>
    <mergeCell ref="B49:J49"/>
    <mergeCell ref="K51:S51"/>
    <mergeCell ref="K44:S44"/>
    <mergeCell ref="K45:S45"/>
    <mergeCell ref="K46:S46"/>
    <mergeCell ref="B52:J52"/>
    <mergeCell ref="B53:J53"/>
    <mergeCell ref="B54:J54"/>
    <mergeCell ref="B55:J55"/>
    <mergeCell ref="B56:J56"/>
    <mergeCell ref="K52:S52"/>
    <mergeCell ref="K53:S53"/>
    <mergeCell ref="K54:S54"/>
    <mergeCell ref="K55:S55"/>
    <mergeCell ref="K56:S56"/>
    <mergeCell ref="K47:S47"/>
    <mergeCell ref="K48:S48"/>
    <mergeCell ref="K49:S49"/>
    <mergeCell ref="K50:S50"/>
    <mergeCell ref="A1:AC1"/>
    <mergeCell ref="A3:L3"/>
    <mergeCell ref="N3:AC3"/>
    <mergeCell ref="E4:J4"/>
    <mergeCell ref="K4:L4"/>
    <mergeCell ref="N4:S4"/>
    <mergeCell ref="T4:U4"/>
    <mergeCell ref="T6:V6"/>
    <mergeCell ref="W6:Z6"/>
    <mergeCell ref="AA6:AA7"/>
    <mergeCell ref="A6:A7"/>
    <mergeCell ref="B6:D6"/>
    <mergeCell ref="E6:G6"/>
    <mergeCell ref="H6:J6"/>
    <mergeCell ref="K6:M6"/>
    <mergeCell ref="N6:P6"/>
    <mergeCell ref="Q6:S6"/>
    <mergeCell ref="B19:J19"/>
    <mergeCell ref="K19:S19"/>
    <mergeCell ref="T19:U19"/>
    <mergeCell ref="B20:J20"/>
    <mergeCell ref="K20:S20"/>
    <mergeCell ref="B21:J21"/>
    <mergeCell ref="K21:S21"/>
    <mergeCell ref="B22:J22"/>
    <mergeCell ref="K22:S22"/>
    <mergeCell ref="B23:J23"/>
    <mergeCell ref="K23:S23"/>
    <mergeCell ref="B24:J24"/>
    <mergeCell ref="K24:S24"/>
    <mergeCell ref="K25:S25"/>
    <mergeCell ref="B25:J25"/>
    <mergeCell ref="B26:J26"/>
    <mergeCell ref="K26:S26"/>
    <mergeCell ref="B27:J27"/>
    <mergeCell ref="B28:J28"/>
    <mergeCell ref="B29:J29"/>
    <mergeCell ref="B30:J30"/>
    <mergeCell ref="B31:J31"/>
    <mergeCell ref="B36:J36"/>
    <mergeCell ref="K36:S36"/>
    <mergeCell ref="B32:J32"/>
    <mergeCell ref="B33:J33"/>
    <mergeCell ref="B34:J34"/>
    <mergeCell ref="B35:J35"/>
    <mergeCell ref="K35:S35"/>
    <mergeCell ref="K33:S33"/>
    <mergeCell ref="K34:S34"/>
    <mergeCell ref="K32:S32"/>
  </mergeCells>
  <pageMargins left="0.35433070866141736" right="0.19685039370078741" top="1.1811023622047245" bottom="0.23622047244094491" header="0" footer="0"/>
  <pageSetup paperSize="9" scale="7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57"/>
  <sheetViews>
    <sheetView workbookViewId="0"/>
  </sheetViews>
  <sheetFormatPr baseColWidth="10" defaultColWidth="12.7109375" defaultRowHeight="15" customHeight="1" x14ac:dyDescent="0.2"/>
  <cols>
    <col min="1" max="1" width="17.7109375" customWidth="1"/>
    <col min="2" max="26" width="3.7109375" customWidth="1"/>
    <col min="27" max="27" width="4.42578125" customWidth="1"/>
    <col min="28" max="29" width="3.7109375" customWidth="1"/>
  </cols>
  <sheetData>
    <row r="1" spans="1:29" ht="21.75" customHeight="1" x14ac:dyDescent="0.35">
      <c r="A1" s="142" t="s">
        <v>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</row>
    <row r="2" spans="1:29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1.75" customHeight="1" x14ac:dyDescent="0.2">
      <c r="A3" s="144" t="s">
        <v>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2"/>
      <c r="N3" s="145" t="str">
        <f>Paramètres!E1</f>
        <v>D</v>
      </c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</row>
    <row r="4" spans="1:29" ht="21.75" customHeight="1" x14ac:dyDescent="0.2">
      <c r="A4" s="2"/>
      <c r="B4" s="2"/>
      <c r="C4" s="2"/>
      <c r="D4" s="2"/>
      <c r="E4" s="146" t="s">
        <v>2</v>
      </c>
      <c r="F4" s="143"/>
      <c r="G4" s="143"/>
      <c r="H4" s="143"/>
      <c r="I4" s="143"/>
      <c r="J4" s="143"/>
      <c r="K4" s="146" t="str">
        <f>Paramètres!E3</f>
        <v>A7</v>
      </c>
      <c r="L4" s="143"/>
      <c r="M4" s="2" t="s">
        <v>3</v>
      </c>
      <c r="N4" s="146" t="s">
        <v>2</v>
      </c>
      <c r="O4" s="143"/>
      <c r="P4" s="143"/>
      <c r="Q4" s="143"/>
      <c r="R4" s="143"/>
      <c r="S4" s="143"/>
      <c r="T4" s="146" t="str">
        <f>Paramètres!E4</f>
        <v>A8</v>
      </c>
      <c r="U4" s="143"/>
      <c r="V4" s="2"/>
      <c r="W4" s="2"/>
      <c r="X4" s="2"/>
      <c r="Y4" s="2"/>
      <c r="Z4" s="2"/>
      <c r="AA4" s="2"/>
      <c r="AB4" s="2"/>
      <c r="AC4" s="2"/>
    </row>
    <row r="5" spans="1:29" ht="20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9.5" customHeight="1" x14ac:dyDescent="0.35">
      <c r="A6" s="151" t="s">
        <v>4</v>
      </c>
      <c r="B6" s="147" t="s">
        <v>5</v>
      </c>
      <c r="C6" s="136"/>
      <c r="D6" s="148"/>
      <c r="E6" s="135" t="s">
        <v>6</v>
      </c>
      <c r="F6" s="136"/>
      <c r="G6" s="137"/>
      <c r="H6" s="138" t="s">
        <v>7</v>
      </c>
      <c r="I6" s="139"/>
      <c r="J6" s="140"/>
      <c r="K6" s="138" t="s">
        <v>8</v>
      </c>
      <c r="L6" s="139"/>
      <c r="M6" s="140"/>
      <c r="N6" s="138" t="s">
        <v>9</v>
      </c>
      <c r="O6" s="139"/>
      <c r="P6" s="140"/>
      <c r="Q6" s="141" t="s">
        <v>10</v>
      </c>
      <c r="R6" s="139"/>
      <c r="S6" s="140"/>
      <c r="T6" s="138" t="s">
        <v>11</v>
      </c>
      <c r="U6" s="139"/>
      <c r="V6" s="140"/>
      <c r="W6" s="147" t="s">
        <v>12</v>
      </c>
      <c r="X6" s="136"/>
      <c r="Y6" s="136"/>
      <c r="Z6" s="148"/>
      <c r="AA6" s="149" t="s">
        <v>13</v>
      </c>
      <c r="AB6" s="4"/>
      <c r="AC6" s="4"/>
    </row>
    <row r="7" spans="1:29" ht="19.5" customHeight="1" x14ac:dyDescent="0.35">
      <c r="A7" s="152"/>
      <c r="B7" s="5" t="s">
        <v>14</v>
      </c>
      <c r="C7" s="6" t="s">
        <v>15</v>
      </c>
      <c r="D7" s="7" t="s">
        <v>16</v>
      </c>
      <c r="E7" s="5" t="s">
        <v>14</v>
      </c>
      <c r="F7" s="6" t="s">
        <v>15</v>
      </c>
      <c r="G7" s="7" t="s">
        <v>16</v>
      </c>
      <c r="H7" s="5" t="s">
        <v>14</v>
      </c>
      <c r="I7" s="6" t="s">
        <v>15</v>
      </c>
      <c r="J7" s="7" t="s">
        <v>16</v>
      </c>
      <c r="K7" s="5" t="s">
        <v>14</v>
      </c>
      <c r="L7" s="6" t="s">
        <v>15</v>
      </c>
      <c r="M7" s="7" t="s">
        <v>16</v>
      </c>
      <c r="N7" s="5" t="s">
        <v>14</v>
      </c>
      <c r="O7" s="6" t="s">
        <v>15</v>
      </c>
      <c r="P7" s="7" t="s">
        <v>16</v>
      </c>
      <c r="Q7" s="5" t="s">
        <v>14</v>
      </c>
      <c r="R7" s="6" t="s">
        <v>15</v>
      </c>
      <c r="S7" s="7" t="s">
        <v>16</v>
      </c>
      <c r="T7" s="5" t="s">
        <v>14</v>
      </c>
      <c r="U7" s="6" t="s">
        <v>15</v>
      </c>
      <c r="V7" s="7" t="s">
        <v>16</v>
      </c>
      <c r="W7" s="6" t="s">
        <v>15</v>
      </c>
      <c r="X7" s="7" t="s">
        <v>16</v>
      </c>
      <c r="Y7" s="6" t="s">
        <v>14</v>
      </c>
      <c r="Z7" s="7" t="s">
        <v>17</v>
      </c>
      <c r="AA7" s="150"/>
      <c r="AB7" s="4"/>
      <c r="AC7" s="4"/>
    </row>
    <row r="8" spans="1:29" ht="19.5" customHeight="1" x14ac:dyDescent="0.35">
      <c r="A8" s="8" t="str">
        <f>Paramètres!E6</f>
        <v>Mongazon Angers 1</v>
      </c>
      <c r="B8" s="9">
        <f>IF(C8&lt;&gt;"",IF((C8-D8)&gt;0,Paramètres!$B$17,IF((C8-D8)&lt;0,Paramètres!$B$19,IF((C8-D8)=0,Paramètres!$B$18))),"")</f>
        <v>1</v>
      </c>
      <c r="C8" s="10">
        <f t="shared" ref="C8:D8" si="0">T20</f>
        <v>0</v>
      </c>
      <c r="D8" s="11">
        <f t="shared" si="0"/>
        <v>0</v>
      </c>
      <c r="E8" s="9">
        <f>IF(F8&lt;&gt;"",IF((F8-G8)&gt;0,Paramètres!$B$17,IF((F8-G8)&lt;0,Paramètres!$B$19,IF((F8-G8)=0,Paramètres!$B$18))),"")</f>
        <v>1</v>
      </c>
      <c r="F8" s="10">
        <f>U41</f>
        <v>0</v>
      </c>
      <c r="G8" s="11">
        <f>T41</f>
        <v>0</v>
      </c>
      <c r="H8" s="9">
        <f>IF(I8&lt;&gt;"",IF((I8-J8)&gt;0,Paramètres!$B$17,IF((I8-J8)&lt;0,Paramètres!$B$19,IF((I8-J8)=0,Paramètres!$B$18))),"")</f>
        <v>1</v>
      </c>
      <c r="I8" s="10">
        <f t="shared" ref="I8:J8" si="1">T27</f>
        <v>0</v>
      </c>
      <c r="J8" s="11">
        <f t="shared" si="1"/>
        <v>0</v>
      </c>
      <c r="K8" s="9">
        <f>IF(L8&lt;&gt;"",IF((L8-M8)&gt;0,Paramètres!$B$17,IF((L8-M8)&lt;0,Paramètres!$B$19,IF((L8-M8)=0,Paramètres!$B$18))),"")</f>
        <v>1</v>
      </c>
      <c r="L8" s="10">
        <f t="shared" ref="L8:M8" si="2">T29</f>
        <v>0</v>
      </c>
      <c r="M8" s="11">
        <f t="shared" si="2"/>
        <v>0</v>
      </c>
      <c r="N8" s="9">
        <f>IF(O8&lt;&gt;"",IF((O8-P8)&gt;0,Paramètres!$B$17,IF((O8-P8)&lt;0,Paramètres!$B$19,IF((O8-P8)=0,Paramètres!$B$18))),"")</f>
        <v>1</v>
      </c>
      <c r="O8" s="10">
        <f t="shared" ref="O8:P8" si="3">T31</f>
        <v>0</v>
      </c>
      <c r="P8" s="11">
        <f t="shared" si="3"/>
        <v>0</v>
      </c>
      <c r="Q8" s="9">
        <f>IF(R8&lt;&gt;"",IF((R8-S8)&gt;0,Paramètres!$B$17,IF((R8-S8)&lt;0,Paramètres!$B$19,IF((R8-S8)=0,Paramètres!$B$18))),"")</f>
        <v>1</v>
      </c>
      <c r="R8" s="10">
        <f>U33</f>
        <v>0</v>
      </c>
      <c r="S8" s="11">
        <f>T33</f>
        <v>0</v>
      </c>
      <c r="T8" s="9">
        <f>IF(U8&lt;&gt;"",IF((U8-V8)&gt;0,Paramètres!$B$17,IF((U8-V8)&lt;0,Paramètres!$B$19,IF((U8-V8)=0,Paramètres!$B$18))),"")</f>
        <v>1</v>
      </c>
      <c r="U8" s="10">
        <f t="shared" ref="U8:V8" si="4">T37</f>
        <v>0</v>
      </c>
      <c r="V8" s="11">
        <f t="shared" si="4"/>
        <v>0</v>
      </c>
      <c r="W8" s="12">
        <f t="shared" ref="W8:X8" si="5">C8+F8+I8+L8+O8+R8+U8</f>
        <v>0</v>
      </c>
      <c r="X8" s="11">
        <f t="shared" si="5"/>
        <v>0</v>
      </c>
      <c r="Y8" s="13">
        <f t="shared" ref="Y8:Y17" si="6">B8+E8+H8+K8+N8+Q8+T8</f>
        <v>7</v>
      </c>
      <c r="Z8" s="14">
        <f t="shared" ref="Z8:Z17" si="7">IFERROR(W8-X8,"")</f>
        <v>0</v>
      </c>
      <c r="AA8" s="15">
        <f t="shared" ref="AA8:AA17" si="8">COUNTIFS($Y$8:$Y$17,"&gt;"&amp;$Y8)+COUNTIFS($Y$8:$Y$17,Y8,$Z$8:$Z$17,"&gt;"&amp;$Z8)+COUNTIFS($Y$8:$Y$17,Y8,$Z$8:$Z$17,Z8,$W$8:$W$17,"&gt;"&amp;$W8)+1</f>
        <v>1</v>
      </c>
      <c r="AB8" s="4"/>
      <c r="AC8" s="4"/>
    </row>
    <row r="9" spans="1:29" ht="19.5" customHeight="1" x14ac:dyDescent="0.35">
      <c r="A9" s="16" t="str">
        <f>Paramètres!E7</f>
        <v>St Laud Les Ponts de cé 1</v>
      </c>
      <c r="B9" s="17">
        <f>IF(C9&lt;&gt;"",IF((C9-D9)&gt;0,Paramètres!$B$17,IF((C9-D9)&lt;0,Paramètres!$B$19,IF((C9-D9)=0,Paramètres!$B$18))),"")</f>
        <v>1</v>
      </c>
      <c r="C9" s="18">
        <f t="shared" ref="C9:D9" si="9">T39</f>
        <v>0</v>
      </c>
      <c r="D9" s="19">
        <f t="shared" si="9"/>
        <v>0</v>
      </c>
      <c r="E9" s="17">
        <f>IF(F9&lt;&gt;"",IF((F9-G9)&gt;0,Paramètres!$B$17,IF((F9-G9)&lt;0,Paramètres!$B$19,IF((F9-G9)=0,Paramètres!$B$18))),"")</f>
        <v>1</v>
      </c>
      <c r="F9" s="18">
        <f>U43</f>
        <v>0</v>
      </c>
      <c r="G9" s="19">
        <f>T43</f>
        <v>0</v>
      </c>
      <c r="H9" s="17">
        <f>IF(I9&lt;&gt;"",IF((I9-J9)&gt;0,Paramètres!$B$17,IF((I9-J9)&lt;0,Paramètres!$B$19,IF((I9-J9)=0,Paramètres!$B$18))),"")</f>
        <v>1</v>
      </c>
      <c r="I9" s="18">
        <f t="shared" ref="I9:J9" si="10">T45</f>
        <v>0</v>
      </c>
      <c r="J9" s="19">
        <f t="shared" si="10"/>
        <v>0</v>
      </c>
      <c r="K9" s="17">
        <f>IF(L9&lt;&gt;"",IF((L9-M9)&gt;0,Paramètres!$B$17,IF((L9-M9)&lt;0,Paramètres!$B$19,IF((L9-M9)=0,Paramètres!$B$18))),"")</f>
        <v>1</v>
      </c>
      <c r="L9" s="18">
        <f t="shared" ref="L9:M9" si="11">T45</f>
        <v>0</v>
      </c>
      <c r="M9" s="19">
        <f t="shared" si="11"/>
        <v>0</v>
      </c>
      <c r="N9" s="17">
        <f>IF(O9&lt;&gt;"",IF((O9-P9)&gt;0,Paramètres!$B$17,IF((O9-P9)&lt;0,Paramètres!$B$19,IF((O9-P9)=0,Paramètres!$B$18))),"")</f>
        <v>1</v>
      </c>
      <c r="O9" s="18">
        <f t="shared" ref="O9:P9" si="12">T47</f>
        <v>0</v>
      </c>
      <c r="P9" s="19">
        <f t="shared" si="12"/>
        <v>0</v>
      </c>
      <c r="Q9" s="17">
        <f>IF(R9&lt;&gt;"",IF((R9-S9)&gt;0,Paramètres!$B$17,IF((R9-S9)&lt;0,Paramètres!$B$19,IF((R9-S9)=0,Paramètres!$B$18))),"")</f>
        <v>1</v>
      </c>
      <c r="R9" s="18">
        <f>U31</f>
        <v>0</v>
      </c>
      <c r="S9" s="19">
        <f>T31</f>
        <v>0</v>
      </c>
      <c r="T9" s="17">
        <f>IF(U9&lt;&gt;"",IF((U9-V9)&gt;0,Paramètres!$B$17,IF((U9-V9)&lt;0,Paramètres!$B$19,IF((U9-V9)=0,Paramètres!$B$18))),"")</f>
        <v>1</v>
      </c>
      <c r="U9" s="18">
        <f t="shared" ref="U9:V9" si="13">T35</f>
        <v>0</v>
      </c>
      <c r="V9" s="19">
        <f t="shared" si="13"/>
        <v>0</v>
      </c>
      <c r="W9" s="20">
        <f t="shared" ref="W9:X9" si="14">C9+F9+I9+L9+O9+R9+U9</f>
        <v>0</v>
      </c>
      <c r="X9" s="19">
        <f t="shared" si="14"/>
        <v>0</v>
      </c>
      <c r="Y9" s="21">
        <f t="shared" si="6"/>
        <v>7</v>
      </c>
      <c r="Z9" s="22">
        <f t="shared" si="7"/>
        <v>0</v>
      </c>
      <c r="AA9" s="23">
        <f t="shared" si="8"/>
        <v>1</v>
      </c>
      <c r="AB9" s="4"/>
      <c r="AC9" s="4"/>
    </row>
    <row r="10" spans="1:29" ht="19.5" customHeight="1" x14ac:dyDescent="0.35">
      <c r="A10" s="16" t="str">
        <f>Paramètres!E8</f>
        <v>St Francois Chateauneuf 2</v>
      </c>
      <c r="B10" s="17">
        <f>IF(C10&lt;&gt;"",IF((C10-D10)&gt;0,Paramètres!$B$17,IF((C10-D10)&lt;0,Paramètres!$B$19,IF((C10-D10)=0,Paramètres!$B$18))),"")</f>
        <v>1</v>
      </c>
      <c r="C10" s="18">
        <f>U39</f>
        <v>0</v>
      </c>
      <c r="D10" s="19">
        <f>T39</f>
        <v>0</v>
      </c>
      <c r="E10" s="17">
        <f>IF(F10&lt;&gt;"",IF((F10-G10)&gt;0,Paramètres!$B$17,IF((F10-G10)&lt;0,Paramètres!$B$19,IF((F10-G10)=0,Paramètres!$B$18))),"")</f>
        <v>1</v>
      </c>
      <c r="F10" s="18">
        <f t="shared" ref="F10:G10" si="15">T41</f>
        <v>0</v>
      </c>
      <c r="G10" s="19">
        <f t="shared" si="15"/>
        <v>0</v>
      </c>
      <c r="H10" s="17">
        <f>IF(I10&lt;&gt;"",IF((I10-J10)&gt;0,Paramètres!$B$17,IF((I10-J10)&lt;0,Paramètres!$B$19,IF((I10-J10)=0,Paramètres!$B$18))),"")</f>
        <v>1</v>
      </c>
      <c r="I10" s="18">
        <f>U25</f>
        <v>0</v>
      </c>
      <c r="J10" s="19">
        <f>T25</f>
        <v>0</v>
      </c>
      <c r="K10" s="17">
        <f>IF(L10&lt;&gt;"",IF((L10-M10)&gt;0,Paramètres!$B$17,IF((L10-M10)&lt;0,Paramètres!$B$19,IF((L10-M10)=0,Paramètres!$B$18))),"")</f>
        <v>1</v>
      </c>
      <c r="L10" s="18">
        <f t="shared" ref="L10:M10" si="16">T46</f>
        <v>0</v>
      </c>
      <c r="M10" s="19">
        <f t="shared" si="16"/>
        <v>0</v>
      </c>
      <c r="N10" s="17">
        <f>IF(O10&lt;&gt;"",IF((O10-P10)&gt;0,Paramètres!$B$17,IF((O10-P10)&lt;0,Paramètres!$B$19,IF((O10-P10)=0,Paramètres!$B$18))),"")</f>
        <v>1</v>
      </c>
      <c r="O10" s="18">
        <f t="shared" ref="O10:P10" si="17">T46</f>
        <v>0</v>
      </c>
      <c r="P10" s="19">
        <f t="shared" si="17"/>
        <v>0</v>
      </c>
      <c r="Q10" s="17">
        <f>IF(R10&lt;&gt;"",IF((R10-S10)&gt;0,Paramètres!$B$17,IF((R10-S10)&lt;0,Paramètres!$B$19,IF((R10-S10)=0,Paramètres!$B$18))),"")</f>
        <v>1</v>
      </c>
      <c r="R10" s="18">
        <f t="shared" ref="R10:S10" si="18">T51</f>
        <v>0</v>
      </c>
      <c r="S10" s="19">
        <f t="shared" si="18"/>
        <v>0</v>
      </c>
      <c r="T10" s="17">
        <f>IF(U10&lt;&gt;"",IF((U10-V10)&gt;0,Paramètres!$B$17,IF((U10-V10)&lt;0,Paramètres!$B$19,IF((U10-V10)=0,Paramètres!$B$18))),"")</f>
        <v>1</v>
      </c>
      <c r="U10" s="18">
        <f>U55</f>
        <v>0</v>
      </c>
      <c r="V10" s="19">
        <f>T55</f>
        <v>0</v>
      </c>
      <c r="W10" s="20">
        <f t="shared" ref="W10:X10" si="19">C10+F10+I10+L10+O10+R10+U10</f>
        <v>0</v>
      </c>
      <c r="X10" s="19">
        <f t="shared" si="19"/>
        <v>0</v>
      </c>
      <c r="Y10" s="21">
        <f t="shared" si="6"/>
        <v>7</v>
      </c>
      <c r="Z10" s="22">
        <f t="shared" si="7"/>
        <v>0</v>
      </c>
      <c r="AA10" s="23">
        <f t="shared" si="8"/>
        <v>1</v>
      </c>
      <c r="AB10" s="4"/>
      <c r="AC10" s="4"/>
    </row>
    <row r="11" spans="1:29" ht="19.5" customHeight="1" x14ac:dyDescent="0.35">
      <c r="A11" s="16" t="str">
        <f>Paramètres!E9</f>
        <v>JB St Macaire 2</v>
      </c>
      <c r="B11" s="17">
        <f>IF(C11&lt;&gt;"",IF((C11-D11)&gt;0,Paramètres!$B$17,IF((C11-D11)&lt;0,Paramètres!$B$19,IF((C11-D11)=0,Paramètres!$B$18))),"")</f>
        <v>1</v>
      </c>
      <c r="C11" s="18">
        <f t="shared" ref="C11:D11" si="20">T21</f>
        <v>0</v>
      </c>
      <c r="D11" s="19">
        <f t="shared" si="20"/>
        <v>0</v>
      </c>
      <c r="E11" s="17">
        <f>IF(F11&lt;&gt;"",IF((F11-G11)&gt;0,Paramètres!$B$17,IF((F11-G11)&lt;0,Paramètres!$B$19,IF((F11-G11)=0,Paramètres!$B$18))),"")</f>
        <v>1</v>
      </c>
      <c r="F11" s="18">
        <f>U42</f>
        <v>0</v>
      </c>
      <c r="G11" s="19">
        <f>T42</f>
        <v>0</v>
      </c>
      <c r="H11" s="17">
        <f>IF(I11&lt;&gt;"",IF((I11-J11)&gt;0,Paramètres!$B$17,IF((I11-J11)&lt;0,Paramètres!$B$19,IF((I11-J11)=0,Paramètres!$B$18))),"")</f>
        <v>1</v>
      </c>
      <c r="I11" s="18">
        <f t="shared" ref="I11:J11" si="21">T25</f>
        <v>0</v>
      </c>
      <c r="J11" s="19">
        <f t="shared" si="21"/>
        <v>0</v>
      </c>
      <c r="K11" s="17">
        <f>IF(L11&lt;&gt;"",IF((L11-M11)&gt;0,Paramètres!$B$17,IF((L11-M11)&lt;0,Paramètres!$B$19,IF((L11-M11)=0,Paramètres!$B$18))),"")</f>
        <v>1</v>
      </c>
      <c r="L11" s="18">
        <f t="shared" ref="L11:M11" si="22">T28</f>
        <v>0</v>
      </c>
      <c r="M11" s="19">
        <f t="shared" si="22"/>
        <v>0</v>
      </c>
      <c r="N11" s="17">
        <f>IF(O11&lt;&gt;"",IF((O11-P11)&gt;0,Paramètres!$B$17,IF((O11-P11)&lt;0,Paramètres!$B$19,IF((O11-P11)=0,Paramètres!$B$18))),"")</f>
        <v>1</v>
      </c>
      <c r="O11" s="18">
        <f t="shared" ref="O11:P11" si="23">T49</f>
        <v>0</v>
      </c>
      <c r="P11" s="19">
        <f t="shared" si="23"/>
        <v>0</v>
      </c>
      <c r="Q11" s="17">
        <f>IF(R11&lt;&gt;"",IF((R11-S11)&gt;0,Paramètres!$B$17,IF((R11-S11)&lt;0,Paramètres!$B$19,IF((R11-S11)=0,Paramètres!$B$18))),"")</f>
        <v>1</v>
      </c>
      <c r="R11" s="18">
        <f t="shared" ref="R11:S11" si="24">T33</f>
        <v>0</v>
      </c>
      <c r="S11" s="19">
        <f t="shared" si="24"/>
        <v>0</v>
      </c>
      <c r="T11" s="17">
        <f>IF(U11&lt;&gt;"",IF((U11-V11)&gt;0,Paramètres!$B$17,IF((U11-V11)&lt;0,Paramètres!$B$19,IF((U11-V11)=0,Paramètres!$B$18))),"")</f>
        <v>1</v>
      </c>
      <c r="U11" s="18">
        <f>U35</f>
        <v>0</v>
      </c>
      <c r="V11" s="19">
        <f>T35</f>
        <v>0</v>
      </c>
      <c r="W11" s="20">
        <f t="shared" ref="W11:X11" si="25">C11+F11+I11+L11+O11+R11+U11</f>
        <v>0</v>
      </c>
      <c r="X11" s="19">
        <f t="shared" si="25"/>
        <v>0</v>
      </c>
      <c r="Y11" s="21">
        <f t="shared" si="6"/>
        <v>7</v>
      </c>
      <c r="Z11" s="22">
        <f t="shared" si="7"/>
        <v>0</v>
      </c>
      <c r="AA11" s="23">
        <f t="shared" si="8"/>
        <v>1</v>
      </c>
      <c r="AB11" s="4" t="s">
        <v>18</v>
      </c>
      <c r="AC11" s="4"/>
    </row>
    <row r="12" spans="1:29" ht="19.5" customHeight="1" x14ac:dyDescent="0.35">
      <c r="A12" s="16" t="str">
        <f>Paramètres!E10</f>
        <v>Bretonnais Cholet 4</v>
      </c>
      <c r="B12" s="17">
        <f>IF(C12&lt;&gt;"",IF((C12-D12)&gt;0,Paramètres!$B$17,IF((C12-D12)&lt;0,Paramètres!$B$19,IF((C12-D12)=0,Paramètres!$B$18))),"")</f>
        <v>1</v>
      </c>
      <c r="C12" s="18">
        <f t="shared" ref="C12:D12" si="26">T40</f>
        <v>0</v>
      </c>
      <c r="D12" s="19">
        <f t="shared" si="26"/>
        <v>0</v>
      </c>
      <c r="E12" s="17">
        <f>IF(F12&lt;&gt;"",IF((F12-G12)&gt;0,Paramètres!$B$17,IF((F12-G12)&lt;0,Paramètres!$B$19,IF((F12-G12)=0,Paramètres!$B$18))),"")</f>
        <v>1</v>
      </c>
      <c r="F12" s="18">
        <f t="shared" ref="F12:G12" si="27">T23</f>
        <v>0</v>
      </c>
      <c r="G12" s="19">
        <f t="shared" si="27"/>
        <v>0</v>
      </c>
      <c r="H12" s="17">
        <f>IF(I12&lt;&gt;"",IF((I12-J12)&gt;0,Paramètres!$B$17,IF((I12-J12)&lt;0,Paramètres!$B$19,IF((I12-J12)=0,Paramètres!$B$18))),"")</f>
        <v>1</v>
      </c>
      <c r="I12" s="18">
        <f>U26</f>
        <v>0</v>
      </c>
      <c r="J12" s="19">
        <f>T26</f>
        <v>0</v>
      </c>
      <c r="K12" s="17">
        <f>IF(L12&lt;&gt;"",IF((L12-M12)&gt;0,Paramètres!$B$17,IF((L12-M12)&lt;0,Paramètres!$B$19,IF((L12-M12)=0,Paramètres!$B$18))),"")</f>
        <v>1</v>
      </c>
      <c r="L12" s="18">
        <f>U29</f>
        <v>0</v>
      </c>
      <c r="M12" s="19">
        <f>T29</f>
        <v>0</v>
      </c>
      <c r="N12" s="17">
        <f>IF(O12&lt;&gt;"",IF((O12-P12)&gt;0,Paramètres!$B$17,IF((O12-P12)&lt;0,Paramètres!$B$19,IF((O12-P12)=0,Paramètres!$B$18))),"")</f>
        <v>1</v>
      </c>
      <c r="O12" s="18">
        <f>U50</f>
        <v>0</v>
      </c>
      <c r="P12" s="19">
        <f>T50</f>
        <v>0</v>
      </c>
      <c r="Q12" s="17">
        <f>IF(R12&lt;&gt;"",IF((R12-S12)&gt;0,Paramètres!$B$17,IF((R12-S12)&lt;0,Paramètres!$B$19,IF((R12-S12)=0,Paramètres!$B$18))),"")</f>
        <v>1</v>
      </c>
      <c r="R12" s="18">
        <f>U34</f>
        <v>0</v>
      </c>
      <c r="S12" s="19">
        <f>T34</f>
        <v>0</v>
      </c>
      <c r="T12" s="17">
        <f>IF(U12&lt;&gt;"",IF((U12-V12)&gt;0,Paramètres!$B$17,IF((U12-V12)&lt;0,Paramètres!$B$19,IF((U12-V12)=0,Paramètres!$B$18))),"")</f>
        <v>1</v>
      </c>
      <c r="U12" s="18">
        <f t="shared" ref="U12:V12" si="28">T55</f>
        <v>0</v>
      </c>
      <c r="V12" s="19">
        <f t="shared" si="28"/>
        <v>0</v>
      </c>
      <c r="W12" s="20">
        <f t="shared" ref="W12:X12" si="29">C12+F12+I12+L12+O12+R12+U12</f>
        <v>0</v>
      </c>
      <c r="X12" s="19">
        <f t="shared" si="29"/>
        <v>0</v>
      </c>
      <c r="Y12" s="21">
        <f t="shared" si="6"/>
        <v>7</v>
      </c>
      <c r="Z12" s="22">
        <f t="shared" si="7"/>
        <v>0</v>
      </c>
      <c r="AA12" s="23">
        <f t="shared" si="8"/>
        <v>1</v>
      </c>
      <c r="AB12" s="4"/>
      <c r="AC12" s="4"/>
    </row>
    <row r="13" spans="1:29" ht="19.5" customHeight="1" x14ac:dyDescent="0.35">
      <c r="A13" s="16" t="str">
        <f>Paramètres!E11</f>
        <v>Angers Mermoz 1</v>
      </c>
      <c r="B13" s="17">
        <f>IF(C13&lt;&gt;"",IF((C13-D13)&gt;0,Paramètres!$B$17,IF((C13-D13)&lt;0,Paramètres!$B$19,IF((C13-D13)=0,Paramètres!$B$18))),"")</f>
        <v>1</v>
      </c>
      <c r="C13" s="18">
        <f>U40</f>
        <v>0</v>
      </c>
      <c r="D13" s="19">
        <f>T40</f>
        <v>0</v>
      </c>
      <c r="E13" s="17">
        <f>IF(F13&lt;&gt;"",IF((F13-G13)&gt;0,Paramètres!$B$17,IF((F13-G13)&lt;0,Paramètres!$B$19,IF((F13-G13)=0,Paramètres!$B$18))),"")</f>
        <v>1</v>
      </c>
      <c r="F13" s="18">
        <f t="shared" ref="F13:G13" si="30">T24</f>
        <v>0</v>
      </c>
      <c r="G13" s="19">
        <f t="shared" si="30"/>
        <v>0</v>
      </c>
      <c r="H13" s="17">
        <f>IF(I13&lt;&gt;"",IF((I13-J13)&gt;0,Paramètres!$B$17,IF((I13-J13)&lt;0,Paramètres!$B$19,IF((I13-J13)=0,Paramètres!$B$18))),"")</f>
        <v>1</v>
      </c>
      <c r="I13" s="18">
        <f>U45</f>
        <v>0</v>
      </c>
      <c r="J13" s="19">
        <f>T45</f>
        <v>0</v>
      </c>
      <c r="K13" s="17">
        <f>IF(L13&lt;&gt;"",IF((L13-M13)&gt;0,Paramètres!$B$17,IF((L13-M13)&lt;0,Paramètres!$B$19,IF((L13-M13)=0,Paramètres!$B$18))),"")</f>
        <v>1</v>
      </c>
      <c r="L13" s="18">
        <f>U28</f>
        <v>0</v>
      </c>
      <c r="M13" s="19">
        <f>T28</f>
        <v>0</v>
      </c>
      <c r="N13" s="17">
        <f>IF(O13&lt;&gt;"",IF((O13-P13)&gt;0,Paramètres!$B$17,IF((O13-P13)&lt;0,Paramètres!$B$19,IF((O13-P13)=0,Paramètres!$B$18))),"")</f>
        <v>1</v>
      </c>
      <c r="O13" s="18">
        <f>T30</f>
        <v>0</v>
      </c>
      <c r="P13" s="19">
        <f>T30</f>
        <v>0</v>
      </c>
      <c r="Q13" s="17">
        <f>IF(R13&lt;&gt;"",IF((R13-S13)&gt;0,Paramètres!$B$17,IF((R13-S13)&lt;0,Paramètres!$B$19,IF((R13-S13)=0,Paramètres!$B$18))),"")</f>
        <v>1</v>
      </c>
      <c r="R13" s="18">
        <f>U53</f>
        <v>0</v>
      </c>
      <c r="S13" s="19">
        <f>T53</f>
        <v>0</v>
      </c>
      <c r="T13" s="17">
        <f>IF(U13&lt;&gt;"",IF((U13-V13)&gt;0,Paramètres!$B$17,IF((U13-V13)&lt;0,Paramètres!$B$19,IF((U13-V13)=0,Paramètres!$B$18))),"")</f>
        <v>1</v>
      </c>
      <c r="U13" s="18">
        <f t="shared" ref="U13:V13" si="31">T36</f>
        <v>0</v>
      </c>
      <c r="V13" s="19">
        <f t="shared" si="31"/>
        <v>0</v>
      </c>
      <c r="W13" s="20">
        <f t="shared" ref="W13:X13" si="32">C13+F13+I13+L13+O13+R13+U13</f>
        <v>0</v>
      </c>
      <c r="X13" s="19">
        <f t="shared" si="32"/>
        <v>0</v>
      </c>
      <c r="Y13" s="21">
        <f t="shared" si="6"/>
        <v>7</v>
      </c>
      <c r="Z13" s="22">
        <f t="shared" si="7"/>
        <v>0</v>
      </c>
      <c r="AA13" s="23">
        <f t="shared" si="8"/>
        <v>1</v>
      </c>
      <c r="AB13" s="4"/>
      <c r="AC13" s="4"/>
    </row>
    <row r="14" spans="1:29" ht="19.5" customHeight="1" x14ac:dyDescent="0.35">
      <c r="A14" s="16" t="str">
        <f>Paramètres!E12</f>
        <v>Chalonnes St Exupéry 1</v>
      </c>
      <c r="B14" s="17">
        <f>IF(C14&lt;&gt;"",IF((C14-D14)&gt;0,Paramètres!$B$17,IF((C14-D14)&lt;0,Paramètres!$B$19,IF((C14-D14)=0,Paramètres!$B$18))),"")</f>
        <v>1</v>
      </c>
      <c r="C14" s="24">
        <f>U21</f>
        <v>0</v>
      </c>
      <c r="D14" s="25">
        <f>T21</f>
        <v>0</v>
      </c>
      <c r="E14" s="17">
        <f>IF(F14&lt;&gt;"",IF((F14-G14)&gt;0,Paramètres!$B$17,IF((F14-G14)&lt;0,Paramètres!$B$19,IF((F14-G14)=0,Paramètres!$B$18))),"")</f>
        <v>1</v>
      </c>
      <c r="F14" s="24">
        <f>U23</f>
        <v>0</v>
      </c>
      <c r="G14" s="25">
        <f>T23</f>
        <v>0</v>
      </c>
      <c r="H14" s="17">
        <f>IF(I14&lt;&gt;"",IF((I14-J14)&gt;0,Paramètres!$B$17,IF((I14-J14)&lt;0,Paramètres!$B$19,IF((I14-J14)=0,Paramètres!$B$18))),"")</f>
        <v>1</v>
      </c>
      <c r="I14" s="24">
        <f>U44</f>
        <v>0</v>
      </c>
      <c r="J14" s="25">
        <f>T44</f>
        <v>0</v>
      </c>
      <c r="K14" s="17">
        <f>IF(L14&lt;&gt;"",IF((L14-M14)&gt;0,Paramètres!$B$17,IF((L14-M14)&lt;0,Paramètres!$B$19,IF((L14-M14)=0,Paramètres!$B$18))),"")</f>
        <v>1</v>
      </c>
      <c r="L14" s="24">
        <f>U46</f>
        <v>0</v>
      </c>
      <c r="M14" s="25">
        <f>T46</f>
        <v>0</v>
      </c>
      <c r="N14" s="17">
        <f>IF(O14&lt;&gt;"",IF((O14-P14)&gt;0,Paramètres!$B$17,IF((O14-P14)&lt;0,Paramètres!$B$19,IF((O14-P14)=0,Paramètres!$B$18))),"")</f>
        <v>1</v>
      </c>
      <c r="O14" s="24">
        <f>U32</f>
        <v>0</v>
      </c>
      <c r="P14" s="25">
        <f>T32</f>
        <v>0</v>
      </c>
      <c r="Q14" s="17">
        <f>IF(R14&lt;&gt;"",IF((R14-S14)&gt;0,Paramètres!$B$17,IF((R14-S14)&lt;0,Paramètres!$B$19,IF((R14-S14)=0,Paramètres!$B$18))),"")</f>
        <v>1</v>
      </c>
      <c r="R14" s="24">
        <f t="shared" ref="R14:S14" si="33">T53</f>
        <v>0</v>
      </c>
      <c r="S14" s="25">
        <f t="shared" si="33"/>
        <v>0</v>
      </c>
      <c r="T14" s="17">
        <f>IF(U14&lt;&gt;"",IF((U14-V14)&gt;0,Paramètres!$B$17,IF((U14-V14)&lt;0,Paramètres!$B$19,IF((U14-V14)=0,Paramètres!$B$18))),"")</f>
        <v>1</v>
      </c>
      <c r="U14" s="24">
        <f>U37</f>
        <v>0</v>
      </c>
      <c r="V14" s="25">
        <f>T37</f>
        <v>0</v>
      </c>
      <c r="W14" s="20">
        <f t="shared" ref="W14:X14" si="34">C14+F14+I14+L14+O14+R14+U14</f>
        <v>0</v>
      </c>
      <c r="X14" s="19">
        <f t="shared" si="34"/>
        <v>0</v>
      </c>
      <c r="Y14" s="26">
        <f t="shared" si="6"/>
        <v>7</v>
      </c>
      <c r="Z14" s="22">
        <f t="shared" si="7"/>
        <v>0</v>
      </c>
      <c r="AA14" s="23">
        <f t="shared" si="8"/>
        <v>1</v>
      </c>
      <c r="AB14" s="4"/>
      <c r="AC14" s="4"/>
    </row>
    <row r="15" spans="1:29" ht="19.5" customHeight="1" x14ac:dyDescent="0.35">
      <c r="A15" s="16" t="str">
        <f>Paramètres!E13</f>
        <v>Angers J Lurçat 2</v>
      </c>
      <c r="B15" s="17">
        <f>IF(C15&lt;&gt;"",IF((C15-D15)&gt;0,Paramètres!$B$17,IF((C15-D15)&lt;0,Paramètres!$B$19,IF((C15-D15)=0,Paramètres!$B$18))),"")</f>
        <v>1</v>
      </c>
      <c r="C15" s="18">
        <f>U20</f>
        <v>0</v>
      </c>
      <c r="D15" s="19">
        <f>T20</f>
        <v>0</v>
      </c>
      <c r="E15" s="17">
        <f>IF(F15&lt;&gt;"",IF((F15-G15)&gt;0,Paramètres!$B$17,IF((F15-G15)&lt;0,Paramètres!$B$19,IF((F15-G15)=0,Paramètres!$B$18))),"")</f>
        <v>1</v>
      </c>
      <c r="F15" s="18">
        <f t="shared" ref="F15:G15" si="35">T42</f>
        <v>0</v>
      </c>
      <c r="G15" s="19">
        <f t="shared" si="35"/>
        <v>0</v>
      </c>
      <c r="H15" s="17">
        <f>IF(I15&lt;&gt;"",IF((I15-J15)&gt;0,Paramètres!$B$17,IF((I15-J15)&lt;0,Paramètres!$B$19,IF((I15-J15)=0,Paramètres!$B$18))),"")</f>
        <v>1</v>
      </c>
      <c r="I15" s="18">
        <f t="shared" ref="I15:J15" si="36">T44</f>
        <v>0</v>
      </c>
      <c r="J15" s="19">
        <f t="shared" si="36"/>
        <v>0</v>
      </c>
      <c r="K15" s="17">
        <f>IF(L15&lt;&gt;"",IF((L15-M15)&gt;0,Paramètres!$B$17,IF((L15-M15)&lt;0,Paramètres!$B$19,IF((L15-M15)=0,Paramètres!$B$18))),"")</f>
        <v>1</v>
      </c>
      <c r="L15" s="18">
        <f t="shared" ref="L15:M15" si="37">T48</f>
        <v>0</v>
      </c>
      <c r="M15" s="19">
        <f t="shared" si="37"/>
        <v>0</v>
      </c>
      <c r="N15" s="17">
        <f>IF(O15&lt;&gt;"",IF((O15-P15)&gt;0,Paramètres!$B$17,IF((O15-P15)&lt;0,Paramètres!$B$19,IF((O15-P15)=0,Paramètres!$B$18))),"")</f>
        <v>1</v>
      </c>
      <c r="O15" s="18">
        <f t="shared" ref="O15:P15" si="38">T50</f>
        <v>0</v>
      </c>
      <c r="P15" s="19">
        <f t="shared" si="38"/>
        <v>0</v>
      </c>
      <c r="Q15" s="17">
        <f>IF(R15&lt;&gt;"",IF((R15-S15)&gt;0,Paramètres!$B$17,IF((R15-S15)&lt;0,Paramètres!$B$19,IF((R15-S15)=0,Paramètres!$B$18))),"")</f>
        <v>1</v>
      </c>
      <c r="R15" s="18">
        <f t="shared" ref="R15:S15" si="39">T52</f>
        <v>0</v>
      </c>
      <c r="S15" s="19">
        <f t="shared" si="39"/>
        <v>0</v>
      </c>
      <c r="T15" s="17">
        <f>IF(U15&lt;&gt;"",IF((U15-V15)&gt;0,Paramètres!$B$17,IF((U15-V15)&lt;0,Paramètres!$B$19,IF((U15-V15)=0,Paramètres!$B$18))),"")</f>
        <v>1</v>
      </c>
      <c r="U15" s="18">
        <f>U54</f>
        <v>0</v>
      </c>
      <c r="V15" s="19">
        <f>T54</f>
        <v>0</v>
      </c>
      <c r="W15" s="20">
        <f t="shared" ref="W15:X15" si="40">C15+F15+I15+L15+O15+R15+U15</f>
        <v>0</v>
      </c>
      <c r="X15" s="19">
        <f t="shared" si="40"/>
        <v>0</v>
      </c>
      <c r="Y15" s="21">
        <f t="shared" si="6"/>
        <v>7</v>
      </c>
      <c r="Z15" s="22">
        <f t="shared" si="7"/>
        <v>0</v>
      </c>
      <c r="AA15" s="23">
        <f t="shared" si="8"/>
        <v>1</v>
      </c>
      <c r="AB15" s="4"/>
      <c r="AC15" s="4"/>
    </row>
    <row r="16" spans="1:29" ht="19.5" customHeight="1" x14ac:dyDescent="0.35">
      <c r="A16" s="16" t="str">
        <f>Paramètres!E14</f>
        <v>Segré Gironde 2</v>
      </c>
      <c r="B16" s="28">
        <f>IF(C16&lt;&gt;"",IF((C16-D16)&gt;0,Paramètres!$B$17,IF((C16-D16)&lt;0,Paramètres!$B$19,IF((C16-D16)=0,Paramètres!$B$18))),"")</f>
        <v>1</v>
      </c>
      <c r="C16" s="29">
        <f>U22</f>
        <v>0</v>
      </c>
      <c r="D16" s="30">
        <f>T22</f>
        <v>0</v>
      </c>
      <c r="E16" s="28">
        <f>IF(F16&lt;&gt;"",IF((F16-G16)&gt;0,Paramètres!$B$17,IF((F16-G16)&lt;0,Paramètres!$B$19,IF((F16-G16)=0,Paramètres!$B$18))),"")</f>
        <v>1</v>
      </c>
      <c r="F16" s="29">
        <f t="shared" ref="F16:G16" si="41">T43</f>
        <v>0</v>
      </c>
      <c r="G16" s="30">
        <f t="shared" si="41"/>
        <v>0</v>
      </c>
      <c r="H16" s="28">
        <f>IF(I16&lt;&gt;"",IF((I16-J16)&gt;0,Paramètres!$B$17,IF((I16-J16)&lt;0,Paramètres!$B$19,IF((I16-J16)=0,Paramètres!$B$18))),"")</f>
        <v>1</v>
      </c>
      <c r="I16" s="29">
        <f>U27</f>
        <v>0</v>
      </c>
      <c r="J16" s="30">
        <f>T27</f>
        <v>0</v>
      </c>
      <c r="K16" s="28">
        <f>IF(L16&lt;&gt;"",IF((L16-M16)&gt;0,Paramètres!$B$17,IF((L16-M16)&lt;0,Paramètres!$B$19,IF((L16-M16)=0,Paramètres!$B$18))),"")</f>
        <v>1</v>
      </c>
      <c r="L16" s="29">
        <f>U48</f>
        <v>0</v>
      </c>
      <c r="M16" s="30">
        <f>T48</f>
        <v>0</v>
      </c>
      <c r="N16" s="28">
        <f>IF(O16&lt;&gt;"",IF((O16-P16)&gt;0,Paramètres!$B$17,IF((O16-P16)&lt;0,Paramètres!$B$19,IF((O16-P16)=0,Paramètres!$B$18))),"")</f>
        <v>1</v>
      </c>
      <c r="O16" s="29">
        <f t="shared" ref="O16:P16" si="42">T32</f>
        <v>0</v>
      </c>
      <c r="P16" s="30">
        <f t="shared" si="42"/>
        <v>0</v>
      </c>
      <c r="Q16" s="28">
        <f>IF(R16&lt;&gt;"",IF((R16-S16)&gt;0,Paramètres!$B$17,IF((R16-S16)&lt;0,Paramètres!$B$19,IF((R16-S16)=0,Paramètres!$B$18))),"")</f>
        <v>1</v>
      </c>
      <c r="R16" s="29">
        <f t="shared" ref="R16:S16" si="43">T34</f>
        <v>0</v>
      </c>
      <c r="S16" s="30">
        <f t="shared" si="43"/>
        <v>0</v>
      </c>
      <c r="T16" s="28">
        <f>IF(U16&lt;&gt;"",IF((U16-V16)&gt;0,Paramètres!$B$17,IF((U16-V16)&lt;0,Paramètres!$B$19,IF((U16-V16)=0,Paramètres!$B$18))),"")</f>
        <v>1</v>
      </c>
      <c r="U16" s="29">
        <f>U36</f>
        <v>0</v>
      </c>
      <c r="V16" s="30">
        <f>T36</f>
        <v>0</v>
      </c>
      <c r="W16" s="31">
        <f t="shared" ref="W16:X16" si="44">C16+F16+I16+L16+O16+R16+U16</f>
        <v>0</v>
      </c>
      <c r="X16" s="30">
        <f t="shared" si="44"/>
        <v>0</v>
      </c>
      <c r="Y16" s="32">
        <f t="shared" si="6"/>
        <v>7</v>
      </c>
      <c r="Z16" s="33">
        <f t="shared" si="7"/>
        <v>0</v>
      </c>
      <c r="AA16" s="23">
        <f t="shared" si="8"/>
        <v>1</v>
      </c>
      <c r="AB16" s="4"/>
      <c r="AC16" s="4"/>
    </row>
    <row r="17" spans="1:29" ht="19.5" customHeight="1" x14ac:dyDescent="0.35">
      <c r="A17" s="34" t="str">
        <f>Paramètres!E15</f>
        <v>Cholet République 3</v>
      </c>
      <c r="B17" s="35">
        <f>IF(C17&lt;&gt;"",IF((C17-D17)&gt;0,Paramètres!$B$17,IF((C17-D17)&lt;0,Paramètres!$B$19,IF((C17-D17)=0,Paramètres!$B$18))),"")</f>
        <v>1</v>
      </c>
      <c r="C17" s="36">
        <f t="shared" ref="C17:D17" si="45">T22</f>
        <v>0</v>
      </c>
      <c r="D17" s="37">
        <f t="shared" si="45"/>
        <v>0</v>
      </c>
      <c r="E17" s="35">
        <f>IF(F17&lt;&gt;"",IF((F17-G17)&gt;0,Paramètres!$B$17,IF((F17-G17)&lt;0,Paramètres!$B$19,IF((F17-G17)=0,Paramètres!$B$18))),"")</f>
        <v>1</v>
      </c>
      <c r="F17" s="36">
        <f>U24</f>
        <v>0</v>
      </c>
      <c r="G17" s="37">
        <f>T24</f>
        <v>0</v>
      </c>
      <c r="H17" s="35">
        <f>IF(I17&lt;&gt;"",IF((I17-J17)&gt;0,Paramètres!$B$17,IF((I17-J17)&lt;0,Paramètres!$B$19,IF((I17-J17)=0,Paramètres!$B$18))),"")</f>
        <v>1</v>
      </c>
      <c r="I17" s="36">
        <f t="shared" ref="I17:J17" si="46">T26</f>
        <v>0</v>
      </c>
      <c r="J17" s="37">
        <f t="shared" si="46"/>
        <v>0</v>
      </c>
      <c r="K17" s="35">
        <f>IF(L17&lt;&gt;"",IF((L17-M17)&gt;0,Paramètres!$B$17,IF((L17-M17)&lt;0,Paramètres!$B$19,IF((L17-M17)=0,Paramètres!$B$18))),"")</f>
        <v>1</v>
      </c>
      <c r="L17" s="36">
        <f>U47</f>
        <v>0</v>
      </c>
      <c r="M17" s="37">
        <f>T47</f>
        <v>0</v>
      </c>
      <c r="N17" s="35">
        <f>IF(O17&lt;&gt;"",IF((O17-P17)&gt;0,Paramètres!$B$17,IF((O17-P17)&lt;0,Paramètres!$B$19,IF((O17-P17)=0,Paramètres!$B$18))),"")</f>
        <v>1</v>
      </c>
      <c r="O17" s="36">
        <f>U49</f>
        <v>0</v>
      </c>
      <c r="P17" s="37">
        <f>T49</f>
        <v>0</v>
      </c>
      <c r="Q17" s="35">
        <f>IF(R17&lt;&gt;"",IF((R17-S17)&gt;0,Paramètres!$B$17,IF((R17-S17)&lt;0,Paramètres!$B$19,IF((R17-S17)=0,Paramètres!$B$18))),"")</f>
        <v>1</v>
      </c>
      <c r="R17" s="36">
        <f>U51</f>
        <v>0</v>
      </c>
      <c r="S17" s="37">
        <f>T51</f>
        <v>0</v>
      </c>
      <c r="T17" s="35">
        <f>IF(U17&lt;&gt;"",IF((U17-V17)&gt;0,Paramètres!$B$17,IF((U17-V17)&lt;0,Paramètres!$B$19,IF((U17-V17)=0,Paramètres!$B$18))),"")</f>
        <v>1</v>
      </c>
      <c r="U17" s="36">
        <f t="shared" ref="U17:V17" si="47">T54</f>
        <v>0</v>
      </c>
      <c r="V17" s="37">
        <f t="shared" si="47"/>
        <v>0</v>
      </c>
      <c r="W17" s="38">
        <f t="shared" ref="W17:X17" si="48">C17+F17+I17+L17+O17+R17+U17</f>
        <v>0</v>
      </c>
      <c r="X17" s="37">
        <f t="shared" si="48"/>
        <v>0</v>
      </c>
      <c r="Y17" s="39">
        <f t="shared" si="6"/>
        <v>7</v>
      </c>
      <c r="Z17" s="40">
        <f t="shared" si="7"/>
        <v>0</v>
      </c>
      <c r="AA17" s="41">
        <f t="shared" si="8"/>
        <v>1</v>
      </c>
      <c r="AB17" s="4"/>
      <c r="AC17" s="4"/>
    </row>
    <row r="18" spans="1:29" ht="12.75" customHeight="1" x14ac:dyDescent="0.2">
      <c r="A18" s="42" t="s">
        <v>18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8.75" customHeight="1" x14ac:dyDescent="0.2">
      <c r="A19" s="74" t="str">
        <f>Paramètres!E3</f>
        <v>A7</v>
      </c>
      <c r="B19" s="123" t="s">
        <v>19</v>
      </c>
      <c r="C19" s="124"/>
      <c r="D19" s="124"/>
      <c r="E19" s="124"/>
      <c r="F19" s="124"/>
      <c r="G19" s="124"/>
      <c r="H19" s="124"/>
      <c r="I19" s="124"/>
      <c r="J19" s="125"/>
      <c r="K19" s="126" t="s">
        <v>20</v>
      </c>
      <c r="L19" s="124"/>
      <c r="M19" s="124"/>
      <c r="N19" s="124"/>
      <c r="O19" s="124"/>
      <c r="P19" s="124"/>
      <c r="Q19" s="124"/>
      <c r="R19" s="124"/>
      <c r="S19" s="127"/>
      <c r="T19" s="171" t="s">
        <v>21</v>
      </c>
      <c r="U19" s="172"/>
      <c r="V19" s="1"/>
      <c r="W19" s="1"/>
      <c r="X19" s="1"/>
      <c r="Y19" s="1"/>
      <c r="Z19" s="1"/>
      <c r="AA19" s="1"/>
      <c r="AB19" s="1"/>
      <c r="AC19" s="1"/>
    </row>
    <row r="20" spans="1:29" ht="15" customHeight="1" x14ac:dyDescent="0.2">
      <c r="A20" s="75" t="s">
        <v>22</v>
      </c>
      <c r="B20" s="130" t="str">
        <f>A8</f>
        <v>Mongazon Angers 1</v>
      </c>
      <c r="C20" s="131"/>
      <c r="D20" s="131"/>
      <c r="E20" s="131"/>
      <c r="F20" s="131"/>
      <c r="G20" s="131"/>
      <c r="H20" s="131"/>
      <c r="I20" s="131"/>
      <c r="J20" s="132"/>
      <c r="K20" s="133" t="str">
        <f>A15</f>
        <v>Angers J Lurçat 2</v>
      </c>
      <c r="L20" s="131"/>
      <c r="M20" s="131"/>
      <c r="N20" s="131"/>
      <c r="O20" s="131"/>
      <c r="P20" s="131"/>
      <c r="Q20" s="131"/>
      <c r="R20" s="131"/>
      <c r="S20" s="134"/>
      <c r="T20" s="45"/>
      <c r="U20" s="76"/>
      <c r="V20" s="1"/>
      <c r="W20" s="1"/>
      <c r="X20" s="1"/>
      <c r="Y20" s="1"/>
      <c r="Z20" s="1"/>
      <c r="AA20" s="1"/>
      <c r="AB20" s="1"/>
      <c r="AC20" s="47" t="s">
        <v>18</v>
      </c>
    </row>
    <row r="21" spans="1:29" ht="15" customHeight="1" x14ac:dyDescent="0.2">
      <c r="A21" s="75" t="s">
        <v>23</v>
      </c>
      <c r="B21" s="118" t="str">
        <f>A11</f>
        <v>JB St Macaire 2</v>
      </c>
      <c r="C21" s="119"/>
      <c r="D21" s="119"/>
      <c r="E21" s="119"/>
      <c r="F21" s="119"/>
      <c r="G21" s="119"/>
      <c r="H21" s="119"/>
      <c r="I21" s="119"/>
      <c r="J21" s="120"/>
      <c r="K21" s="121" t="str">
        <f>A14</f>
        <v>Chalonnes St Exupéry 1</v>
      </c>
      <c r="L21" s="119"/>
      <c r="M21" s="119"/>
      <c r="N21" s="119"/>
      <c r="O21" s="119"/>
      <c r="P21" s="119"/>
      <c r="Q21" s="119"/>
      <c r="R21" s="119"/>
      <c r="S21" s="122"/>
      <c r="T21" s="45"/>
      <c r="U21" s="77"/>
      <c r="V21" s="1"/>
      <c r="W21" s="1"/>
      <c r="X21" s="1"/>
      <c r="Y21" s="1"/>
      <c r="Z21" s="1"/>
      <c r="AA21" s="1"/>
      <c r="AB21" s="1"/>
      <c r="AC21" s="47"/>
    </row>
    <row r="22" spans="1:29" ht="15" customHeight="1" x14ac:dyDescent="0.2">
      <c r="A22" s="16" t="s">
        <v>24</v>
      </c>
      <c r="B22" s="118" t="str">
        <f>A17</f>
        <v>Cholet République 3</v>
      </c>
      <c r="C22" s="119"/>
      <c r="D22" s="119"/>
      <c r="E22" s="119"/>
      <c r="F22" s="119"/>
      <c r="G22" s="119"/>
      <c r="H22" s="119"/>
      <c r="I22" s="119"/>
      <c r="J22" s="120"/>
      <c r="K22" s="121" t="str">
        <f>A16</f>
        <v>Segré Gironde 2</v>
      </c>
      <c r="L22" s="119"/>
      <c r="M22" s="119"/>
      <c r="N22" s="119"/>
      <c r="O22" s="119"/>
      <c r="P22" s="119"/>
      <c r="Q22" s="119"/>
      <c r="R22" s="119"/>
      <c r="S22" s="122"/>
      <c r="T22" s="45"/>
      <c r="U22" s="77"/>
      <c r="V22" s="1"/>
      <c r="W22" s="1"/>
      <c r="X22" s="1"/>
      <c r="Y22" s="1"/>
      <c r="Z22" s="1"/>
      <c r="AA22" s="1"/>
      <c r="AB22" s="1"/>
      <c r="AC22" s="47" t="s">
        <v>18</v>
      </c>
    </row>
    <row r="23" spans="1:29" ht="15" customHeight="1" x14ac:dyDescent="0.2">
      <c r="A23" s="16" t="s">
        <v>25</v>
      </c>
      <c r="B23" s="118" t="str">
        <f t="shared" ref="B23:B24" si="49">A12</f>
        <v>Bretonnais Cholet 4</v>
      </c>
      <c r="C23" s="119"/>
      <c r="D23" s="119"/>
      <c r="E23" s="119"/>
      <c r="F23" s="119"/>
      <c r="G23" s="119"/>
      <c r="H23" s="119"/>
      <c r="I23" s="119"/>
      <c r="J23" s="120"/>
      <c r="K23" s="121" t="str">
        <f>A14</f>
        <v>Chalonnes St Exupéry 1</v>
      </c>
      <c r="L23" s="119"/>
      <c r="M23" s="119"/>
      <c r="N23" s="119"/>
      <c r="O23" s="119"/>
      <c r="P23" s="119"/>
      <c r="Q23" s="119"/>
      <c r="R23" s="119"/>
      <c r="S23" s="122"/>
      <c r="T23" s="50"/>
      <c r="U23" s="78"/>
      <c r="V23" s="1"/>
      <c r="W23" s="1"/>
      <c r="X23" s="1"/>
      <c r="Y23" s="1"/>
      <c r="Z23" s="1"/>
      <c r="AA23" s="1"/>
      <c r="AB23" s="1"/>
      <c r="AC23" s="47"/>
    </row>
    <row r="24" spans="1:29" ht="15" customHeight="1" x14ac:dyDescent="0.2">
      <c r="A24" s="16" t="s">
        <v>26</v>
      </c>
      <c r="B24" s="118" t="str">
        <f t="shared" si="49"/>
        <v>Angers Mermoz 1</v>
      </c>
      <c r="C24" s="119"/>
      <c r="D24" s="119"/>
      <c r="E24" s="119"/>
      <c r="F24" s="119"/>
      <c r="G24" s="119"/>
      <c r="H24" s="119"/>
      <c r="I24" s="119"/>
      <c r="J24" s="120"/>
      <c r="K24" s="121" t="str">
        <f>A17</f>
        <v>Cholet République 3</v>
      </c>
      <c r="L24" s="119"/>
      <c r="M24" s="119"/>
      <c r="N24" s="119"/>
      <c r="O24" s="119"/>
      <c r="P24" s="119"/>
      <c r="Q24" s="119"/>
      <c r="R24" s="119"/>
      <c r="S24" s="122"/>
      <c r="T24" s="50"/>
      <c r="U24" s="78"/>
      <c r="V24" s="1"/>
      <c r="W24" s="1"/>
      <c r="X24" s="1"/>
      <c r="Y24" s="1"/>
      <c r="Z24" s="1"/>
      <c r="AA24" s="1"/>
      <c r="AB24" s="1"/>
      <c r="AC24" s="47"/>
    </row>
    <row r="25" spans="1:29" ht="15" customHeight="1" x14ac:dyDescent="0.2">
      <c r="A25" s="16" t="s">
        <v>27</v>
      </c>
      <c r="B25" s="118" t="str">
        <f>A11</f>
        <v>JB St Macaire 2</v>
      </c>
      <c r="C25" s="119"/>
      <c r="D25" s="119"/>
      <c r="E25" s="119"/>
      <c r="F25" s="119"/>
      <c r="G25" s="119"/>
      <c r="H25" s="119"/>
      <c r="I25" s="119"/>
      <c r="J25" s="120"/>
      <c r="K25" s="121" t="str">
        <f>A10</f>
        <v>St Francois Chateauneuf 2</v>
      </c>
      <c r="L25" s="119"/>
      <c r="M25" s="119"/>
      <c r="N25" s="119"/>
      <c r="O25" s="119"/>
      <c r="P25" s="119"/>
      <c r="Q25" s="119"/>
      <c r="R25" s="119"/>
      <c r="S25" s="122"/>
      <c r="T25" s="50"/>
      <c r="U25" s="78"/>
      <c r="V25" s="1"/>
      <c r="W25" s="1"/>
      <c r="X25" s="1"/>
      <c r="Y25" s="1"/>
      <c r="Z25" s="1"/>
      <c r="AA25" s="1"/>
      <c r="AB25" s="1"/>
      <c r="AC25" s="47"/>
    </row>
    <row r="26" spans="1:29" ht="15" customHeight="1" x14ac:dyDescent="0.2">
      <c r="A26" s="16" t="s">
        <v>28</v>
      </c>
      <c r="B26" s="118" t="str">
        <f>A17</f>
        <v>Cholet République 3</v>
      </c>
      <c r="C26" s="119"/>
      <c r="D26" s="119"/>
      <c r="E26" s="119"/>
      <c r="F26" s="119"/>
      <c r="G26" s="119"/>
      <c r="H26" s="119"/>
      <c r="I26" s="119"/>
      <c r="J26" s="120"/>
      <c r="K26" s="121" t="str">
        <f>A12</f>
        <v>Bretonnais Cholet 4</v>
      </c>
      <c r="L26" s="119"/>
      <c r="M26" s="119"/>
      <c r="N26" s="119"/>
      <c r="O26" s="119"/>
      <c r="P26" s="119"/>
      <c r="Q26" s="119"/>
      <c r="R26" s="119"/>
      <c r="S26" s="122"/>
      <c r="T26" s="50"/>
      <c r="U26" s="78"/>
      <c r="V26" s="1"/>
      <c r="W26" s="1"/>
      <c r="X26" s="1"/>
      <c r="Y26" s="47"/>
      <c r="Z26" s="1"/>
      <c r="AA26" s="1"/>
      <c r="AB26" s="1"/>
      <c r="AC26" s="47"/>
    </row>
    <row r="27" spans="1:29" ht="15" customHeight="1" x14ac:dyDescent="0.2">
      <c r="A27" s="16" t="s">
        <v>29</v>
      </c>
      <c r="B27" s="118" t="str">
        <f>A8</f>
        <v>Mongazon Angers 1</v>
      </c>
      <c r="C27" s="119"/>
      <c r="D27" s="119"/>
      <c r="E27" s="119"/>
      <c r="F27" s="119"/>
      <c r="G27" s="119"/>
      <c r="H27" s="119"/>
      <c r="I27" s="119"/>
      <c r="J27" s="120"/>
      <c r="K27" s="121" t="str">
        <f>A16</f>
        <v>Segré Gironde 2</v>
      </c>
      <c r="L27" s="119"/>
      <c r="M27" s="119"/>
      <c r="N27" s="119"/>
      <c r="O27" s="119"/>
      <c r="P27" s="119"/>
      <c r="Q27" s="119"/>
      <c r="R27" s="119"/>
      <c r="S27" s="122"/>
      <c r="T27" s="52"/>
      <c r="U27" s="78"/>
      <c r="V27" s="1"/>
      <c r="W27" s="1"/>
      <c r="X27" s="1"/>
      <c r="Y27" s="47"/>
      <c r="Z27" s="1"/>
      <c r="AA27" s="1"/>
      <c r="AB27" s="1"/>
      <c r="AC27" s="53"/>
    </row>
    <row r="28" spans="1:29" ht="15" customHeight="1" x14ac:dyDescent="0.2">
      <c r="A28" s="16" t="s">
        <v>30</v>
      </c>
      <c r="B28" s="118" t="str">
        <f>A11</f>
        <v>JB St Macaire 2</v>
      </c>
      <c r="C28" s="119"/>
      <c r="D28" s="119"/>
      <c r="E28" s="119"/>
      <c r="F28" s="119"/>
      <c r="G28" s="119"/>
      <c r="H28" s="119"/>
      <c r="I28" s="119"/>
      <c r="J28" s="120"/>
      <c r="K28" s="121" t="str">
        <f>A13</f>
        <v>Angers Mermoz 1</v>
      </c>
      <c r="L28" s="119"/>
      <c r="M28" s="119"/>
      <c r="N28" s="119"/>
      <c r="O28" s="119"/>
      <c r="P28" s="119"/>
      <c r="Q28" s="119"/>
      <c r="R28" s="119"/>
      <c r="S28" s="122"/>
      <c r="T28" s="52"/>
      <c r="U28" s="78"/>
      <c r="V28" s="1"/>
      <c r="W28" s="1"/>
      <c r="X28" s="1"/>
      <c r="Y28" s="47"/>
      <c r="Z28" s="1"/>
      <c r="AA28" s="1"/>
      <c r="AB28" s="1"/>
      <c r="AC28" s="53"/>
    </row>
    <row r="29" spans="1:29" ht="15" customHeight="1" x14ac:dyDescent="0.2">
      <c r="A29" s="16" t="s">
        <v>31</v>
      </c>
      <c r="B29" s="118" t="str">
        <f>A8</f>
        <v>Mongazon Angers 1</v>
      </c>
      <c r="C29" s="119"/>
      <c r="D29" s="119"/>
      <c r="E29" s="119"/>
      <c r="F29" s="119"/>
      <c r="G29" s="119"/>
      <c r="H29" s="119"/>
      <c r="I29" s="119"/>
      <c r="J29" s="120"/>
      <c r="K29" s="121" t="str">
        <f t="shared" ref="K29:K30" si="50">A12</f>
        <v>Bretonnais Cholet 4</v>
      </c>
      <c r="L29" s="119"/>
      <c r="M29" s="119"/>
      <c r="N29" s="119"/>
      <c r="O29" s="119"/>
      <c r="P29" s="119"/>
      <c r="Q29" s="119"/>
      <c r="R29" s="119"/>
      <c r="S29" s="122"/>
      <c r="T29" s="52"/>
      <c r="U29" s="78"/>
      <c r="V29" s="1"/>
      <c r="W29" s="1"/>
      <c r="X29" s="1"/>
      <c r="Y29" s="47"/>
      <c r="Z29" s="1"/>
      <c r="AA29" s="1"/>
      <c r="AB29" s="1"/>
      <c r="AC29" s="1"/>
    </row>
    <row r="30" spans="1:29" ht="15" customHeight="1" x14ac:dyDescent="0.2">
      <c r="A30" s="16" t="s">
        <v>32</v>
      </c>
      <c r="B30" s="118" t="str">
        <f>A10</f>
        <v>St Francois Chateauneuf 2</v>
      </c>
      <c r="C30" s="119"/>
      <c r="D30" s="119"/>
      <c r="E30" s="119"/>
      <c r="F30" s="119"/>
      <c r="G30" s="119"/>
      <c r="H30" s="119"/>
      <c r="I30" s="119"/>
      <c r="J30" s="120"/>
      <c r="K30" s="121" t="str">
        <f t="shared" si="50"/>
        <v>Angers Mermoz 1</v>
      </c>
      <c r="L30" s="119"/>
      <c r="M30" s="119"/>
      <c r="N30" s="119"/>
      <c r="O30" s="119"/>
      <c r="P30" s="119"/>
      <c r="Q30" s="119"/>
      <c r="R30" s="119"/>
      <c r="S30" s="122"/>
      <c r="T30" s="52"/>
      <c r="U30" s="78"/>
      <c r="V30" s="1"/>
      <c r="W30" s="1"/>
      <c r="X30" s="1"/>
      <c r="Y30" s="47"/>
      <c r="Z30" s="1"/>
      <c r="AA30" s="1"/>
      <c r="AB30" s="1"/>
      <c r="AC30" s="3"/>
    </row>
    <row r="31" spans="1:29" ht="15" customHeight="1" x14ac:dyDescent="0.2">
      <c r="A31" s="16" t="s">
        <v>33</v>
      </c>
      <c r="B31" s="118" t="str">
        <f>A8</f>
        <v>Mongazon Angers 1</v>
      </c>
      <c r="C31" s="119"/>
      <c r="D31" s="119"/>
      <c r="E31" s="119"/>
      <c r="F31" s="119"/>
      <c r="G31" s="119"/>
      <c r="H31" s="119"/>
      <c r="I31" s="119"/>
      <c r="J31" s="120"/>
      <c r="K31" s="121" t="str">
        <f>A9</f>
        <v>St Laud Les Ponts de cé 1</v>
      </c>
      <c r="L31" s="119"/>
      <c r="M31" s="119"/>
      <c r="N31" s="119"/>
      <c r="O31" s="119"/>
      <c r="P31" s="119"/>
      <c r="Q31" s="119"/>
      <c r="R31" s="119"/>
      <c r="S31" s="122"/>
      <c r="T31" s="50"/>
      <c r="U31" s="78"/>
      <c r="V31" s="1"/>
      <c r="W31" s="1"/>
      <c r="X31" s="1"/>
      <c r="Y31" s="53"/>
      <c r="Z31" s="1"/>
      <c r="AA31" s="1"/>
      <c r="AB31" s="1"/>
      <c r="AC31" s="3"/>
    </row>
    <row r="32" spans="1:29" ht="15" customHeight="1" x14ac:dyDescent="0.2">
      <c r="A32" s="16" t="s">
        <v>34</v>
      </c>
      <c r="B32" s="118" t="str">
        <f>A16</f>
        <v>Segré Gironde 2</v>
      </c>
      <c r="C32" s="119"/>
      <c r="D32" s="119"/>
      <c r="E32" s="119"/>
      <c r="F32" s="119"/>
      <c r="G32" s="119"/>
      <c r="H32" s="119"/>
      <c r="I32" s="119"/>
      <c r="J32" s="120"/>
      <c r="K32" s="121" t="str">
        <f>A14</f>
        <v>Chalonnes St Exupéry 1</v>
      </c>
      <c r="L32" s="119"/>
      <c r="M32" s="119"/>
      <c r="N32" s="119"/>
      <c r="O32" s="119"/>
      <c r="P32" s="119"/>
      <c r="Q32" s="119"/>
      <c r="R32" s="119"/>
      <c r="S32" s="122"/>
      <c r="T32" s="50"/>
      <c r="U32" s="78"/>
      <c r="V32" s="1"/>
      <c r="W32" s="1"/>
      <c r="X32" s="1"/>
      <c r="Y32" s="1"/>
      <c r="Z32" s="1"/>
      <c r="AA32" s="1"/>
      <c r="AB32" s="1"/>
      <c r="AC32" s="3"/>
    </row>
    <row r="33" spans="1:29" ht="15" customHeight="1" x14ac:dyDescent="0.2">
      <c r="A33" s="16" t="s">
        <v>35</v>
      </c>
      <c r="B33" s="118" t="str">
        <f>A11</f>
        <v>JB St Macaire 2</v>
      </c>
      <c r="C33" s="119"/>
      <c r="D33" s="119"/>
      <c r="E33" s="119"/>
      <c r="F33" s="119"/>
      <c r="G33" s="119"/>
      <c r="H33" s="119"/>
      <c r="I33" s="119"/>
      <c r="J33" s="120"/>
      <c r="K33" s="121" t="str">
        <f>A8</f>
        <v>Mongazon Angers 1</v>
      </c>
      <c r="L33" s="119"/>
      <c r="M33" s="119"/>
      <c r="N33" s="119"/>
      <c r="O33" s="119"/>
      <c r="P33" s="119"/>
      <c r="Q33" s="119"/>
      <c r="R33" s="119"/>
      <c r="S33" s="122"/>
      <c r="T33" s="50"/>
      <c r="U33" s="78"/>
      <c r="V33" s="1"/>
      <c r="W33" s="1"/>
      <c r="X33" s="1"/>
      <c r="Y33" s="1"/>
      <c r="Z33" s="1"/>
      <c r="AA33" s="1"/>
      <c r="AB33" s="1"/>
      <c r="AC33" s="3"/>
    </row>
    <row r="34" spans="1:29" ht="15" customHeight="1" x14ac:dyDescent="0.2">
      <c r="A34" s="16" t="s">
        <v>36</v>
      </c>
      <c r="B34" s="118" t="str">
        <f>A16</f>
        <v>Segré Gironde 2</v>
      </c>
      <c r="C34" s="119"/>
      <c r="D34" s="119"/>
      <c r="E34" s="119"/>
      <c r="F34" s="119"/>
      <c r="G34" s="119"/>
      <c r="H34" s="119"/>
      <c r="I34" s="119"/>
      <c r="J34" s="120"/>
      <c r="K34" s="121" t="str">
        <f>A12</f>
        <v>Bretonnais Cholet 4</v>
      </c>
      <c r="L34" s="119"/>
      <c r="M34" s="119"/>
      <c r="N34" s="119"/>
      <c r="O34" s="119"/>
      <c r="P34" s="119"/>
      <c r="Q34" s="119"/>
      <c r="R34" s="119"/>
      <c r="S34" s="122"/>
      <c r="T34" s="50"/>
      <c r="U34" s="78"/>
      <c r="V34" s="1"/>
      <c r="W34" s="1"/>
      <c r="X34" s="1"/>
      <c r="Y34" s="1"/>
      <c r="Z34" s="1"/>
      <c r="AA34" s="1"/>
      <c r="AB34" s="1"/>
      <c r="AC34" s="3"/>
    </row>
    <row r="35" spans="1:29" ht="15" customHeight="1" x14ac:dyDescent="0.2">
      <c r="A35" s="27" t="s">
        <v>37</v>
      </c>
      <c r="B35" s="118" t="str">
        <f>A9</f>
        <v>St Laud Les Ponts de cé 1</v>
      </c>
      <c r="C35" s="119"/>
      <c r="D35" s="119"/>
      <c r="E35" s="119"/>
      <c r="F35" s="119"/>
      <c r="G35" s="119"/>
      <c r="H35" s="119"/>
      <c r="I35" s="119"/>
      <c r="J35" s="120"/>
      <c r="K35" s="121" t="str">
        <f>A11</f>
        <v>JB St Macaire 2</v>
      </c>
      <c r="L35" s="119"/>
      <c r="M35" s="119"/>
      <c r="N35" s="119"/>
      <c r="O35" s="119"/>
      <c r="P35" s="119"/>
      <c r="Q35" s="119"/>
      <c r="R35" s="119"/>
      <c r="S35" s="122"/>
      <c r="T35" s="55"/>
      <c r="U35" s="80"/>
      <c r="V35" s="1"/>
      <c r="W35" s="1"/>
      <c r="X35" s="1"/>
      <c r="Y35" s="1"/>
      <c r="Z35" s="1"/>
      <c r="AA35" s="1"/>
      <c r="AB35" s="1"/>
      <c r="AC35" s="3"/>
    </row>
    <row r="36" spans="1:29" ht="15" customHeight="1" x14ac:dyDescent="0.2">
      <c r="A36" s="27" t="s">
        <v>38</v>
      </c>
      <c r="B36" s="118" t="str">
        <f>A13</f>
        <v>Angers Mermoz 1</v>
      </c>
      <c r="C36" s="119"/>
      <c r="D36" s="119"/>
      <c r="E36" s="119"/>
      <c r="F36" s="119"/>
      <c r="G36" s="119"/>
      <c r="H36" s="119"/>
      <c r="I36" s="119"/>
      <c r="J36" s="120"/>
      <c r="K36" s="121" t="str">
        <f>A16</f>
        <v>Segré Gironde 2</v>
      </c>
      <c r="L36" s="119"/>
      <c r="M36" s="119"/>
      <c r="N36" s="119"/>
      <c r="O36" s="119"/>
      <c r="P36" s="119"/>
      <c r="Q36" s="119"/>
      <c r="R36" s="119"/>
      <c r="S36" s="122"/>
      <c r="T36" s="55"/>
      <c r="U36" s="80"/>
      <c r="V36" s="1"/>
      <c r="W36" s="1"/>
      <c r="X36" s="1"/>
      <c r="Y36" s="1"/>
      <c r="Z36" s="1"/>
      <c r="AA36" s="1"/>
      <c r="AB36" s="1"/>
      <c r="AC36" s="3"/>
    </row>
    <row r="37" spans="1:29" ht="15" customHeight="1" x14ac:dyDescent="0.2">
      <c r="A37" s="81" t="s">
        <v>39</v>
      </c>
      <c r="B37" s="158" t="str">
        <f>A8</f>
        <v>Mongazon Angers 1</v>
      </c>
      <c r="C37" s="159"/>
      <c r="D37" s="159"/>
      <c r="E37" s="159"/>
      <c r="F37" s="159"/>
      <c r="G37" s="159"/>
      <c r="H37" s="159"/>
      <c r="I37" s="159"/>
      <c r="J37" s="160"/>
      <c r="K37" s="161" t="str">
        <f>A14</f>
        <v>Chalonnes St Exupéry 1</v>
      </c>
      <c r="L37" s="159"/>
      <c r="M37" s="159"/>
      <c r="N37" s="159"/>
      <c r="O37" s="159"/>
      <c r="P37" s="159"/>
      <c r="Q37" s="159"/>
      <c r="R37" s="159"/>
      <c r="S37" s="162"/>
      <c r="T37" s="58"/>
      <c r="U37" s="82"/>
      <c r="V37" s="1"/>
      <c r="W37" s="1"/>
      <c r="X37" s="1"/>
      <c r="Y37" s="1"/>
      <c r="Z37" s="1"/>
      <c r="AA37" s="1"/>
      <c r="AB37" s="1"/>
      <c r="AC37" s="3"/>
    </row>
    <row r="38" spans="1:29" ht="15" customHeight="1" x14ac:dyDescent="0.25">
      <c r="A38" s="83" t="str">
        <f>Paramètres!E4</f>
        <v>A8</v>
      </c>
      <c r="B38" s="163" t="s">
        <v>19</v>
      </c>
      <c r="C38" s="159"/>
      <c r="D38" s="159"/>
      <c r="E38" s="159"/>
      <c r="F38" s="159"/>
      <c r="G38" s="159"/>
      <c r="H38" s="159"/>
      <c r="I38" s="159"/>
      <c r="J38" s="160"/>
      <c r="K38" s="164" t="s">
        <v>20</v>
      </c>
      <c r="L38" s="159"/>
      <c r="M38" s="159"/>
      <c r="N38" s="159"/>
      <c r="O38" s="159"/>
      <c r="P38" s="159"/>
      <c r="Q38" s="159"/>
      <c r="R38" s="159"/>
      <c r="S38" s="162"/>
      <c r="T38" s="128" t="s">
        <v>21</v>
      </c>
      <c r="U38" s="180"/>
      <c r="V38" s="1"/>
      <c r="W38" s="1"/>
      <c r="X38" s="1"/>
      <c r="Y38" s="3"/>
      <c r="Z38" s="1"/>
      <c r="AA38" s="1"/>
      <c r="AB38" s="1"/>
      <c r="AC38" s="60"/>
    </row>
    <row r="39" spans="1:29" ht="15" customHeight="1" x14ac:dyDescent="0.2">
      <c r="A39" s="75" t="s">
        <v>22</v>
      </c>
      <c r="B39" s="118" t="str">
        <f>A9</f>
        <v>St Laud Les Ponts de cé 1</v>
      </c>
      <c r="C39" s="119"/>
      <c r="D39" s="119"/>
      <c r="E39" s="119"/>
      <c r="F39" s="119"/>
      <c r="G39" s="119"/>
      <c r="H39" s="119"/>
      <c r="I39" s="119"/>
      <c r="J39" s="120"/>
      <c r="K39" s="121" t="str">
        <f>A10</f>
        <v>St Francois Chateauneuf 2</v>
      </c>
      <c r="L39" s="119"/>
      <c r="M39" s="119"/>
      <c r="N39" s="119"/>
      <c r="O39" s="119"/>
      <c r="P39" s="119"/>
      <c r="Q39" s="119"/>
      <c r="R39" s="119"/>
      <c r="S39" s="122"/>
      <c r="T39" s="45"/>
      <c r="U39" s="76"/>
      <c r="V39" s="1"/>
      <c r="W39" s="1"/>
      <c r="X39" s="1"/>
      <c r="Y39" s="1"/>
      <c r="Z39" s="1"/>
      <c r="AA39" s="1"/>
      <c r="AB39" s="1"/>
      <c r="AC39" s="3"/>
    </row>
    <row r="40" spans="1:29" ht="15" customHeight="1" x14ac:dyDescent="0.2">
      <c r="A40" s="75" t="s">
        <v>23</v>
      </c>
      <c r="B40" s="118" t="str">
        <f>A12</f>
        <v>Bretonnais Cholet 4</v>
      </c>
      <c r="C40" s="119"/>
      <c r="D40" s="119"/>
      <c r="E40" s="119"/>
      <c r="F40" s="119"/>
      <c r="G40" s="119"/>
      <c r="H40" s="119"/>
      <c r="I40" s="119"/>
      <c r="J40" s="120"/>
      <c r="K40" s="121" t="str">
        <f>A13</f>
        <v>Angers Mermoz 1</v>
      </c>
      <c r="L40" s="119"/>
      <c r="M40" s="119"/>
      <c r="N40" s="119"/>
      <c r="O40" s="119"/>
      <c r="P40" s="119"/>
      <c r="Q40" s="119"/>
      <c r="R40" s="119"/>
      <c r="S40" s="122"/>
      <c r="T40" s="45"/>
      <c r="U40" s="77"/>
      <c r="V40" s="1"/>
      <c r="W40" s="1"/>
      <c r="X40" s="1"/>
      <c r="Y40" s="1"/>
      <c r="Z40" s="1"/>
      <c r="AA40" s="1"/>
      <c r="AB40" s="1"/>
      <c r="AC40" s="3"/>
    </row>
    <row r="41" spans="1:29" ht="15" customHeight="1" x14ac:dyDescent="0.2">
      <c r="A41" s="16" t="s">
        <v>24</v>
      </c>
      <c r="B41" s="118" t="str">
        <f>A10</f>
        <v>St Francois Chateauneuf 2</v>
      </c>
      <c r="C41" s="119"/>
      <c r="D41" s="119"/>
      <c r="E41" s="119"/>
      <c r="F41" s="119"/>
      <c r="G41" s="119"/>
      <c r="H41" s="119"/>
      <c r="I41" s="119"/>
      <c r="J41" s="120"/>
      <c r="K41" s="121" t="str">
        <f>A8</f>
        <v>Mongazon Angers 1</v>
      </c>
      <c r="L41" s="119"/>
      <c r="M41" s="119"/>
      <c r="N41" s="119"/>
      <c r="O41" s="119"/>
      <c r="P41" s="119"/>
      <c r="Q41" s="119"/>
      <c r="R41" s="119"/>
      <c r="S41" s="122"/>
      <c r="T41" s="45"/>
      <c r="U41" s="77"/>
      <c r="V41" s="1"/>
      <c r="W41" s="1"/>
      <c r="X41" s="1"/>
      <c r="Y41" s="3"/>
      <c r="Z41" s="1"/>
      <c r="AA41" s="1"/>
      <c r="AB41" s="1"/>
      <c r="AC41" s="1"/>
    </row>
    <row r="42" spans="1:29" ht="15" customHeight="1" x14ac:dyDescent="0.25">
      <c r="A42" s="16" t="s">
        <v>25</v>
      </c>
      <c r="B42" s="118" t="str">
        <f t="shared" ref="B42:B43" si="51">A15</f>
        <v>Angers J Lurçat 2</v>
      </c>
      <c r="C42" s="119"/>
      <c r="D42" s="119"/>
      <c r="E42" s="119"/>
      <c r="F42" s="119"/>
      <c r="G42" s="119"/>
      <c r="H42" s="119"/>
      <c r="I42" s="119"/>
      <c r="J42" s="120"/>
      <c r="K42" s="121" t="str">
        <f>A11</f>
        <v>JB St Macaire 2</v>
      </c>
      <c r="L42" s="119"/>
      <c r="M42" s="119"/>
      <c r="N42" s="119"/>
      <c r="O42" s="119"/>
      <c r="P42" s="119"/>
      <c r="Q42" s="119"/>
      <c r="R42" s="119"/>
      <c r="S42" s="122"/>
      <c r="T42" s="50"/>
      <c r="U42" s="78"/>
      <c r="V42" s="1"/>
      <c r="W42" s="1"/>
      <c r="X42" s="1"/>
      <c r="Y42" s="3"/>
      <c r="Z42" s="1"/>
      <c r="AA42" s="1"/>
      <c r="AB42" s="1"/>
      <c r="AC42" s="60"/>
    </row>
    <row r="43" spans="1:29" ht="15" customHeight="1" x14ac:dyDescent="0.25">
      <c r="A43" s="16" t="s">
        <v>26</v>
      </c>
      <c r="B43" s="118" t="str">
        <f t="shared" si="51"/>
        <v>Segré Gironde 2</v>
      </c>
      <c r="C43" s="119"/>
      <c r="D43" s="119"/>
      <c r="E43" s="119"/>
      <c r="F43" s="119"/>
      <c r="G43" s="119"/>
      <c r="H43" s="119"/>
      <c r="I43" s="119"/>
      <c r="J43" s="120"/>
      <c r="K43" s="121" t="str">
        <f>A9</f>
        <v>St Laud Les Ponts de cé 1</v>
      </c>
      <c r="L43" s="119"/>
      <c r="M43" s="119"/>
      <c r="N43" s="119"/>
      <c r="O43" s="119"/>
      <c r="P43" s="119"/>
      <c r="Q43" s="119"/>
      <c r="R43" s="119"/>
      <c r="S43" s="122"/>
      <c r="T43" s="50"/>
      <c r="U43" s="78"/>
      <c r="V43" s="1"/>
      <c r="W43" s="1"/>
      <c r="X43" s="1"/>
      <c r="Y43" s="1"/>
      <c r="Z43" s="1"/>
      <c r="AA43" s="1"/>
      <c r="AB43" s="1"/>
      <c r="AC43" s="60"/>
    </row>
    <row r="44" spans="1:29" ht="15" customHeight="1" x14ac:dyDescent="0.25">
      <c r="A44" s="16" t="s">
        <v>27</v>
      </c>
      <c r="B44" s="118" t="str">
        <f>A15</f>
        <v>Angers J Lurçat 2</v>
      </c>
      <c r="C44" s="119"/>
      <c r="D44" s="119"/>
      <c r="E44" s="119"/>
      <c r="F44" s="119"/>
      <c r="G44" s="119"/>
      <c r="H44" s="119"/>
      <c r="I44" s="119"/>
      <c r="J44" s="120"/>
      <c r="K44" s="121" t="str">
        <f>A14</f>
        <v>Chalonnes St Exupéry 1</v>
      </c>
      <c r="L44" s="119"/>
      <c r="M44" s="119"/>
      <c r="N44" s="119"/>
      <c r="O44" s="119"/>
      <c r="P44" s="119"/>
      <c r="Q44" s="119"/>
      <c r="R44" s="119"/>
      <c r="S44" s="122"/>
      <c r="T44" s="50"/>
      <c r="U44" s="78"/>
      <c r="V44" s="1"/>
      <c r="W44" s="1"/>
      <c r="X44" s="1"/>
      <c r="Y44" s="1"/>
      <c r="Z44" s="1"/>
      <c r="AA44" s="1"/>
      <c r="AB44" s="1"/>
      <c r="AC44" s="60"/>
    </row>
    <row r="45" spans="1:29" ht="15" customHeight="1" x14ac:dyDescent="0.25">
      <c r="A45" s="16" t="s">
        <v>28</v>
      </c>
      <c r="B45" s="118" t="str">
        <f t="shared" ref="B45:B46" si="52">A9</f>
        <v>St Laud Les Ponts de cé 1</v>
      </c>
      <c r="C45" s="119"/>
      <c r="D45" s="119"/>
      <c r="E45" s="119"/>
      <c r="F45" s="119"/>
      <c r="G45" s="119"/>
      <c r="H45" s="119"/>
      <c r="I45" s="119"/>
      <c r="J45" s="120"/>
      <c r="K45" s="121" t="str">
        <f t="shared" ref="K45:K46" si="53">A13</f>
        <v>Angers Mermoz 1</v>
      </c>
      <c r="L45" s="119"/>
      <c r="M45" s="119"/>
      <c r="N45" s="119"/>
      <c r="O45" s="119"/>
      <c r="P45" s="119"/>
      <c r="Q45" s="119"/>
      <c r="R45" s="119"/>
      <c r="S45" s="122"/>
      <c r="T45" s="50"/>
      <c r="U45" s="78"/>
      <c r="V45" s="1"/>
      <c r="W45" s="1"/>
      <c r="X45" s="1"/>
      <c r="Y45" s="3" t="s">
        <v>18</v>
      </c>
      <c r="Z45" s="1"/>
      <c r="AA45" s="1"/>
      <c r="AB45" s="1"/>
      <c r="AC45" s="60"/>
    </row>
    <row r="46" spans="1:29" ht="15" customHeight="1" x14ac:dyDescent="0.25">
      <c r="A46" s="16" t="s">
        <v>29</v>
      </c>
      <c r="B46" s="118" t="str">
        <f t="shared" si="52"/>
        <v>St Francois Chateauneuf 2</v>
      </c>
      <c r="C46" s="119"/>
      <c r="D46" s="119"/>
      <c r="E46" s="119"/>
      <c r="F46" s="119"/>
      <c r="G46" s="119"/>
      <c r="H46" s="119"/>
      <c r="I46" s="119"/>
      <c r="J46" s="120"/>
      <c r="K46" s="121" t="str">
        <f t="shared" si="53"/>
        <v>Chalonnes St Exupéry 1</v>
      </c>
      <c r="L46" s="119"/>
      <c r="M46" s="119"/>
      <c r="N46" s="119"/>
      <c r="O46" s="119"/>
      <c r="P46" s="119"/>
      <c r="Q46" s="119"/>
      <c r="R46" s="119"/>
      <c r="S46" s="122"/>
      <c r="T46" s="52"/>
      <c r="U46" s="78"/>
      <c r="V46" s="1"/>
      <c r="W46" s="1"/>
      <c r="X46" s="1"/>
      <c r="Y46" s="1"/>
      <c r="Z46" s="1"/>
      <c r="AA46" s="1"/>
      <c r="AB46" s="1"/>
      <c r="AC46" s="60" t="s">
        <v>18</v>
      </c>
    </row>
    <row r="47" spans="1:29" ht="15" customHeight="1" x14ac:dyDescent="0.25">
      <c r="A47" s="16" t="s">
        <v>30</v>
      </c>
      <c r="B47" s="118" t="str">
        <f>A9</f>
        <v>St Laud Les Ponts de cé 1</v>
      </c>
      <c r="C47" s="119"/>
      <c r="D47" s="119"/>
      <c r="E47" s="119"/>
      <c r="F47" s="119"/>
      <c r="G47" s="119"/>
      <c r="H47" s="119"/>
      <c r="I47" s="119"/>
      <c r="J47" s="120"/>
      <c r="K47" s="121" t="str">
        <f>A17</f>
        <v>Cholet République 3</v>
      </c>
      <c r="L47" s="119"/>
      <c r="M47" s="119"/>
      <c r="N47" s="119"/>
      <c r="O47" s="119"/>
      <c r="P47" s="119"/>
      <c r="Q47" s="119"/>
      <c r="R47" s="119"/>
      <c r="S47" s="122"/>
      <c r="T47" s="52"/>
      <c r="U47" s="78"/>
      <c r="V47" s="1"/>
      <c r="W47" s="1"/>
      <c r="X47" s="1"/>
      <c r="Y47" s="1"/>
      <c r="Z47" s="1"/>
      <c r="AA47" s="1"/>
      <c r="AB47" s="1"/>
      <c r="AC47" s="60" t="s">
        <v>18</v>
      </c>
    </row>
    <row r="48" spans="1:29" ht="15" customHeight="1" x14ac:dyDescent="0.25">
      <c r="A48" s="16" t="s">
        <v>31</v>
      </c>
      <c r="B48" s="118" t="str">
        <f>A15</f>
        <v>Angers J Lurçat 2</v>
      </c>
      <c r="C48" s="119"/>
      <c r="D48" s="119"/>
      <c r="E48" s="119"/>
      <c r="F48" s="119"/>
      <c r="G48" s="119"/>
      <c r="H48" s="119"/>
      <c r="I48" s="119"/>
      <c r="J48" s="120"/>
      <c r="K48" s="121" t="str">
        <f t="shared" ref="K48:K49" si="54">A16</f>
        <v>Segré Gironde 2</v>
      </c>
      <c r="L48" s="119"/>
      <c r="M48" s="119"/>
      <c r="N48" s="119"/>
      <c r="O48" s="119"/>
      <c r="P48" s="119"/>
      <c r="Q48" s="119"/>
      <c r="R48" s="119"/>
      <c r="S48" s="122"/>
      <c r="T48" s="52"/>
      <c r="U48" s="78"/>
      <c r="V48" s="1" t="s">
        <v>18</v>
      </c>
      <c r="W48" s="1"/>
      <c r="X48" s="1"/>
      <c r="Y48" s="1"/>
      <c r="Z48" s="1"/>
      <c r="AA48" s="1"/>
      <c r="AB48" s="1"/>
      <c r="AC48" s="60" t="s">
        <v>18</v>
      </c>
    </row>
    <row r="49" spans="1:29" ht="15" customHeight="1" x14ac:dyDescent="0.25">
      <c r="A49" s="16" t="s">
        <v>32</v>
      </c>
      <c r="B49" s="118" t="str">
        <f>A11</f>
        <v>JB St Macaire 2</v>
      </c>
      <c r="C49" s="119"/>
      <c r="D49" s="119"/>
      <c r="E49" s="119"/>
      <c r="F49" s="119"/>
      <c r="G49" s="119"/>
      <c r="H49" s="119"/>
      <c r="I49" s="119"/>
      <c r="J49" s="120"/>
      <c r="K49" s="121" t="str">
        <f t="shared" si="54"/>
        <v>Cholet République 3</v>
      </c>
      <c r="L49" s="119"/>
      <c r="M49" s="119"/>
      <c r="N49" s="119"/>
      <c r="O49" s="119"/>
      <c r="P49" s="119"/>
      <c r="Q49" s="119"/>
      <c r="R49" s="119"/>
      <c r="S49" s="122"/>
      <c r="T49" s="52"/>
      <c r="U49" s="78"/>
      <c r="V49" s="1" t="s">
        <v>18</v>
      </c>
      <c r="W49" s="1"/>
      <c r="X49" s="1"/>
      <c r="Y49" s="1"/>
      <c r="Z49" s="60"/>
      <c r="AA49" s="1"/>
      <c r="AB49" s="1"/>
      <c r="AC49" s="60"/>
    </row>
    <row r="50" spans="1:29" ht="15" customHeight="1" x14ac:dyDescent="0.25">
      <c r="A50" s="16" t="s">
        <v>33</v>
      </c>
      <c r="B50" s="118" t="str">
        <f>A15</f>
        <v>Angers J Lurçat 2</v>
      </c>
      <c r="C50" s="119"/>
      <c r="D50" s="119"/>
      <c r="E50" s="119"/>
      <c r="F50" s="119"/>
      <c r="G50" s="119"/>
      <c r="H50" s="119"/>
      <c r="I50" s="119"/>
      <c r="J50" s="120"/>
      <c r="K50" s="121" t="str">
        <f>A12</f>
        <v>Bretonnais Cholet 4</v>
      </c>
      <c r="L50" s="119"/>
      <c r="M50" s="119"/>
      <c r="N50" s="119"/>
      <c r="O50" s="119"/>
      <c r="P50" s="119"/>
      <c r="Q50" s="119"/>
      <c r="R50" s="119"/>
      <c r="S50" s="122"/>
      <c r="T50" s="50"/>
      <c r="U50" s="78"/>
      <c r="V50" s="1" t="s">
        <v>18</v>
      </c>
      <c r="W50" s="1"/>
      <c r="X50" s="1"/>
      <c r="Y50" s="1"/>
      <c r="Z50" s="60"/>
      <c r="AA50" s="1"/>
      <c r="AB50" s="1"/>
      <c r="AC50" s="60"/>
    </row>
    <row r="51" spans="1:29" ht="15" customHeight="1" x14ac:dyDescent="0.25">
      <c r="A51" s="16" t="s">
        <v>34</v>
      </c>
      <c r="B51" s="118" t="str">
        <f>A10</f>
        <v>St Francois Chateauneuf 2</v>
      </c>
      <c r="C51" s="119"/>
      <c r="D51" s="119"/>
      <c r="E51" s="119"/>
      <c r="F51" s="119"/>
      <c r="G51" s="119"/>
      <c r="H51" s="119"/>
      <c r="I51" s="119"/>
      <c r="J51" s="120"/>
      <c r="K51" s="121" t="str">
        <f>A17</f>
        <v>Cholet République 3</v>
      </c>
      <c r="L51" s="119"/>
      <c r="M51" s="119"/>
      <c r="N51" s="119"/>
      <c r="O51" s="119"/>
      <c r="P51" s="119"/>
      <c r="Q51" s="119"/>
      <c r="R51" s="119"/>
      <c r="S51" s="122"/>
      <c r="T51" s="50"/>
      <c r="U51" s="78"/>
      <c r="V51" s="1"/>
      <c r="W51" s="1"/>
      <c r="X51" s="1"/>
      <c r="Y51" s="1"/>
      <c r="Z51" s="60"/>
      <c r="AA51" s="1"/>
      <c r="AB51" s="1"/>
      <c r="AC51" s="60"/>
    </row>
    <row r="52" spans="1:29" ht="15" customHeight="1" x14ac:dyDescent="0.2">
      <c r="A52" s="16" t="s">
        <v>35</v>
      </c>
      <c r="B52" s="118" t="str">
        <f>A15</f>
        <v>Angers J Lurçat 2</v>
      </c>
      <c r="C52" s="119"/>
      <c r="D52" s="119"/>
      <c r="E52" s="119"/>
      <c r="F52" s="119"/>
      <c r="G52" s="119"/>
      <c r="H52" s="119"/>
      <c r="I52" s="119"/>
      <c r="J52" s="120"/>
      <c r="K52" s="121" t="str">
        <f>A9</f>
        <v>St Laud Les Ponts de cé 1</v>
      </c>
      <c r="L52" s="119"/>
      <c r="M52" s="119"/>
      <c r="N52" s="119"/>
      <c r="O52" s="119"/>
      <c r="P52" s="119"/>
      <c r="Q52" s="119"/>
      <c r="R52" s="119"/>
      <c r="S52" s="122"/>
      <c r="T52" s="50"/>
      <c r="U52" s="78"/>
      <c r="V52" s="1"/>
      <c r="W52" s="1"/>
      <c r="X52" s="1"/>
      <c r="Y52" s="1"/>
      <c r="Z52" s="1"/>
      <c r="AA52" s="1"/>
      <c r="AB52" s="1"/>
      <c r="AC52" s="1"/>
    </row>
    <row r="53" spans="1:29" ht="15" customHeight="1" x14ac:dyDescent="0.25">
      <c r="A53" s="16" t="s">
        <v>36</v>
      </c>
      <c r="B53" s="118" t="str">
        <f>A14</f>
        <v>Chalonnes St Exupéry 1</v>
      </c>
      <c r="C53" s="119"/>
      <c r="D53" s="119"/>
      <c r="E53" s="119"/>
      <c r="F53" s="119"/>
      <c r="G53" s="119"/>
      <c r="H53" s="119"/>
      <c r="I53" s="119"/>
      <c r="J53" s="120"/>
      <c r="K53" s="121" t="str">
        <f>A13</f>
        <v>Angers Mermoz 1</v>
      </c>
      <c r="L53" s="119"/>
      <c r="M53" s="119"/>
      <c r="N53" s="119"/>
      <c r="O53" s="119"/>
      <c r="P53" s="119"/>
      <c r="Q53" s="119"/>
      <c r="R53" s="119"/>
      <c r="S53" s="122"/>
      <c r="T53" s="50"/>
      <c r="U53" s="78"/>
      <c r="V53" s="1"/>
      <c r="W53" s="1"/>
      <c r="X53" s="1"/>
      <c r="Y53" s="1"/>
      <c r="Z53" s="1"/>
      <c r="AA53" s="1"/>
      <c r="AB53" s="1"/>
      <c r="AC53" s="61"/>
    </row>
    <row r="54" spans="1:29" ht="15" customHeight="1" x14ac:dyDescent="0.25">
      <c r="A54" s="27" t="s">
        <v>37</v>
      </c>
      <c r="B54" s="118" t="str">
        <f>A17</f>
        <v>Cholet République 3</v>
      </c>
      <c r="C54" s="119"/>
      <c r="D54" s="119"/>
      <c r="E54" s="119"/>
      <c r="F54" s="119"/>
      <c r="G54" s="119"/>
      <c r="H54" s="119"/>
      <c r="I54" s="119"/>
      <c r="J54" s="120"/>
      <c r="K54" s="121" t="str">
        <f>A15</f>
        <v>Angers J Lurçat 2</v>
      </c>
      <c r="L54" s="119"/>
      <c r="M54" s="119"/>
      <c r="N54" s="119"/>
      <c r="O54" s="119"/>
      <c r="P54" s="119"/>
      <c r="Q54" s="119"/>
      <c r="R54" s="119"/>
      <c r="S54" s="122"/>
      <c r="T54" s="55"/>
      <c r="U54" s="80"/>
      <c r="V54" s="1"/>
      <c r="W54" s="1"/>
      <c r="X54" s="1"/>
      <c r="Y54" s="1"/>
      <c r="Z54" s="1"/>
      <c r="AA54" s="1"/>
      <c r="AB54" s="1"/>
      <c r="AC54" s="61"/>
    </row>
    <row r="55" spans="1:29" ht="15" customHeight="1" x14ac:dyDescent="0.25">
      <c r="A55" s="27" t="s">
        <v>38</v>
      </c>
      <c r="B55" s="118" t="str">
        <f>A12</f>
        <v>Bretonnais Cholet 4</v>
      </c>
      <c r="C55" s="119"/>
      <c r="D55" s="119"/>
      <c r="E55" s="119"/>
      <c r="F55" s="119"/>
      <c r="G55" s="119"/>
      <c r="H55" s="119"/>
      <c r="I55" s="119"/>
      <c r="J55" s="120"/>
      <c r="K55" s="121" t="str">
        <f>A10</f>
        <v>St Francois Chateauneuf 2</v>
      </c>
      <c r="L55" s="119"/>
      <c r="M55" s="119"/>
      <c r="N55" s="119"/>
      <c r="O55" s="119"/>
      <c r="P55" s="119"/>
      <c r="Q55" s="119"/>
      <c r="R55" s="119"/>
      <c r="S55" s="122"/>
      <c r="T55" s="55"/>
      <c r="U55" s="80"/>
      <c r="V55" s="1"/>
      <c r="W55" s="1"/>
      <c r="X55" s="1"/>
      <c r="Y55" s="1"/>
      <c r="Z55" s="1"/>
      <c r="AA55" s="1"/>
      <c r="AB55" s="1"/>
      <c r="AC55" s="61"/>
    </row>
    <row r="56" spans="1:29" ht="15" customHeight="1" x14ac:dyDescent="0.25">
      <c r="A56" s="34" t="s">
        <v>39</v>
      </c>
      <c r="B56" s="156"/>
      <c r="C56" s="154"/>
      <c r="D56" s="154"/>
      <c r="E56" s="154"/>
      <c r="F56" s="154"/>
      <c r="G56" s="154"/>
      <c r="H56" s="154"/>
      <c r="I56" s="154"/>
      <c r="J56" s="157"/>
      <c r="K56" s="153"/>
      <c r="L56" s="154"/>
      <c r="M56" s="154"/>
      <c r="N56" s="154"/>
      <c r="O56" s="154"/>
      <c r="P56" s="154"/>
      <c r="Q56" s="154"/>
      <c r="R56" s="154"/>
      <c r="S56" s="155"/>
      <c r="T56" s="84"/>
      <c r="U56" s="85"/>
      <c r="V56" s="1"/>
      <c r="W56" s="1"/>
      <c r="X56" s="1"/>
      <c r="Y56" s="1"/>
      <c r="Z56" s="1"/>
      <c r="AA56" s="1"/>
      <c r="AB56" s="1"/>
      <c r="AC56" s="61" t="s">
        <v>18</v>
      </c>
    </row>
    <row r="57" spans="1:29" ht="15" customHeight="1" x14ac:dyDescent="0.25">
      <c r="V57" s="1"/>
      <c r="W57" s="1"/>
      <c r="X57" s="1"/>
      <c r="Y57" s="1"/>
      <c r="Z57" s="1"/>
      <c r="AA57" s="1"/>
      <c r="AB57" s="1"/>
      <c r="AC57" s="61" t="s">
        <v>18</v>
      </c>
    </row>
  </sheetData>
  <mergeCells count="95">
    <mergeCell ref="K27:S27"/>
    <mergeCell ref="K28:S28"/>
    <mergeCell ref="K29:S29"/>
    <mergeCell ref="K30:S30"/>
    <mergeCell ref="K31:S31"/>
    <mergeCell ref="B37:J37"/>
    <mergeCell ref="K37:S37"/>
    <mergeCell ref="B38:J38"/>
    <mergeCell ref="K38:S38"/>
    <mergeCell ref="T38:U38"/>
    <mergeCell ref="B39:J39"/>
    <mergeCell ref="K39:S39"/>
    <mergeCell ref="B40:J40"/>
    <mergeCell ref="K40:S40"/>
    <mergeCell ref="B41:J41"/>
    <mergeCell ref="K41:S41"/>
    <mergeCell ref="B42:J42"/>
    <mergeCell ref="K42:S42"/>
    <mergeCell ref="K43:S43"/>
    <mergeCell ref="B50:J50"/>
    <mergeCell ref="B51:J51"/>
    <mergeCell ref="B43:J43"/>
    <mergeCell ref="B44:J44"/>
    <mergeCell ref="B45:J45"/>
    <mergeCell ref="B46:J46"/>
    <mergeCell ref="B47:J47"/>
    <mergeCell ref="B48:J48"/>
    <mergeCell ref="B49:J49"/>
    <mergeCell ref="K51:S51"/>
    <mergeCell ref="K44:S44"/>
    <mergeCell ref="K45:S45"/>
    <mergeCell ref="K46:S46"/>
    <mergeCell ref="B52:J52"/>
    <mergeCell ref="B53:J53"/>
    <mergeCell ref="B54:J54"/>
    <mergeCell ref="B55:J55"/>
    <mergeCell ref="B56:J56"/>
    <mergeCell ref="K52:S52"/>
    <mergeCell ref="K53:S53"/>
    <mergeCell ref="K54:S54"/>
    <mergeCell ref="K55:S55"/>
    <mergeCell ref="K56:S56"/>
    <mergeCell ref="K47:S47"/>
    <mergeCell ref="K48:S48"/>
    <mergeCell ref="K49:S49"/>
    <mergeCell ref="K50:S50"/>
    <mergeCell ref="A1:AC1"/>
    <mergeCell ref="A3:L3"/>
    <mergeCell ref="N3:AC3"/>
    <mergeCell ref="E4:J4"/>
    <mergeCell ref="K4:L4"/>
    <mergeCell ref="N4:S4"/>
    <mergeCell ref="T4:U4"/>
    <mergeCell ref="T6:V6"/>
    <mergeCell ref="W6:Z6"/>
    <mergeCell ref="AA6:AA7"/>
    <mergeCell ref="A6:A7"/>
    <mergeCell ref="B6:D6"/>
    <mergeCell ref="E6:G6"/>
    <mergeCell ref="H6:J6"/>
    <mergeCell ref="K6:M6"/>
    <mergeCell ref="N6:P6"/>
    <mergeCell ref="Q6:S6"/>
    <mergeCell ref="B19:J19"/>
    <mergeCell ref="K19:S19"/>
    <mergeCell ref="T19:U19"/>
    <mergeCell ref="B20:J20"/>
    <mergeCell ref="K20:S20"/>
    <mergeCell ref="B21:J21"/>
    <mergeCell ref="K21:S21"/>
    <mergeCell ref="B22:J22"/>
    <mergeCell ref="K22:S22"/>
    <mergeCell ref="B23:J23"/>
    <mergeCell ref="K23:S23"/>
    <mergeCell ref="B24:J24"/>
    <mergeCell ref="K24:S24"/>
    <mergeCell ref="K25:S25"/>
    <mergeCell ref="B25:J25"/>
    <mergeCell ref="B26:J26"/>
    <mergeCell ref="K26:S26"/>
    <mergeCell ref="B27:J27"/>
    <mergeCell ref="B28:J28"/>
    <mergeCell ref="B29:J29"/>
    <mergeCell ref="B30:J30"/>
    <mergeCell ref="B31:J31"/>
    <mergeCell ref="B36:J36"/>
    <mergeCell ref="K36:S36"/>
    <mergeCell ref="B32:J32"/>
    <mergeCell ref="B33:J33"/>
    <mergeCell ref="B34:J34"/>
    <mergeCell ref="B35:J35"/>
    <mergeCell ref="K35:S35"/>
    <mergeCell ref="K33:S33"/>
    <mergeCell ref="K34:S34"/>
    <mergeCell ref="K32:S32"/>
  </mergeCells>
  <pageMargins left="0.35433070866141736" right="0.19685039370078741" top="1.1811023622047245" bottom="0.23622047244094491" header="0" footer="0"/>
  <pageSetup paperSize="9" scale="75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57"/>
  <sheetViews>
    <sheetView workbookViewId="0"/>
  </sheetViews>
  <sheetFormatPr baseColWidth="10" defaultColWidth="12.7109375" defaultRowHeight="15" customHeight="1" x14ac:dyDescent="0.2"/>
  <cols>
    <col min="1" max="1" width="17.7109375" customWidth="1"/>
    <col min="2" max="26" width="3.7109375" customWidth="1"/>
    <col min="27" max="27" width="4.42578125" customWidth="1"/>
    <col min="28" max="29" width="3.7109375" customWidth="1"/>
  </cols>
  <sheetData>
    <row r="1" spans="1:29" ht="21.75" customHeight="1" x14ac:dyDescent="0.35">
      <c r="A1" s="142" t="s">
        <v>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</row>
    <row r="2" spans="1:29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1.75" customHeight="1" x14ac:dyDescent="0.2">
      <c r="A3" s="144" t="s">
        <v>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2"/>
      <c r="N3" s="145" t="str">
        <f>Paramètres!F1</f>
        <v>E</v>
      </c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</row>
    <row r="4" spans="1:29" ht="21.75" customHeight="1" x14ac:dyDescent="0.2">
      <c r="A4" s="2"/>
      <c r="B4" s="2"/>
      <c r="C4" s="2"/>
      <c r="D4" s="2"/>
      <c r="E4" s="146" t="s">
        <v>2</v>
      </c>
      <c r="F4" s="143"/>
      <c r="G4" s="143"/>
      <c r="H4" s="143"/>
      <c r="I4" s="143"/>
      <c r="J4" s="143"/>
      <c r="K4" s="146" t="str">
        <f>Paramètres!F3</f>
        <v>A9</v>
      </c>
      <c r="L4" s="143"/>
      <c r="M4" s="2" t="s">
        <v>3</v>
      </c>
      <c r="N4" s="146" t="s">
        <v>2</v>
      </c>
      <c r="O4" s="143"/>
      <c r="P4" s="143"/>
      <c r="Q4" s="143"/>
      <c r="R4" s="143"/>
      <c r="S4" s="143"/>
      <c r="T4" s="146" t="str">
        <f>Paramètres!F4</f>
        <v>A10</v>
      </c>
      <c r="U4" s="143"/>
      <c r="V4" s="2"/>
      <c r="W4" s="2"/>
      <c r="X4" s="2"/>
      <c r="Y4" s="2"/>
      <c r="Z4" s="2"/>
      <c r="AA4" s="2"/>
      <c r="AB4" s="2"/>
      <c r="AC4" s="2"/>
    </row>
    <row r="5" spans="1:29" ht="20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9.5" customHeight="1" x14ac:dyDescent="0.35">
      <c r="A6" s="174" t="s">
        <v>4</v>
      </c>
      <c r="B6" s="147" t="s">
        <v>5</v>
      </c>
      <c r="C6" s="136"/>
      <c r="D6" s="148"/>
      <c r="E6" s="135" t="s">
        <v>6</v>
      </c>
      <c r="F6" s="136"/>
      <c r="G6" s="137"/>
      <c r="H6" s="138" t="s">
        <v>7</v>
      </c>
      <c r="I6" s="139"/>
      <c r="J6" s="140"/>
      <c r="K6" s="138" t="s">
        <v>8</v>
      </c>
      <c r="L6" s="139"/>
      <c r="M6" s="140"/>
      <c r="N6" s="138" t="s">
        <v>9</v>
      </c>
      <c r="O6" s="139"/>
      <c r="P6" s="140"/>
      <c r="Q6" s="141" t="s">
        <v>10</v>
      </c>
      <c r="R6" s="139"/>
      <c r="S6" s="140"/>
      <c r="T6" s="138" t="s">
        <v>11</v>
      </c>
      <c r="U6" s="139"/>
      <c r="V6" s="140"/>
      <c r="W6" s="147" t="s">
        <v>12</v>
      </c>
      <c r="X6" s="136"/>
      <c r="Y6" s="136"/>
      <c r="Z6" s="148"/>
      <c r="AA6" s="149" t="s">
        <v>13</v>
      </c>
      <c r="AB6" s="4"/>
      <c r="AC6" s="4"/>
    </row>
    <row r="7" spans="1:29" ht="19.5" customHeight="1" x14ac:dyDescent="0.35">
      <c r="A7" s="175"/>
      <c r="B7" s="5" t="s">
        <v>14</v>
      </c>
      <c r="C7" s="6" t="s">
        <v>15</v>
      </c>
      <c r="D7" s="7" t="s">
        <v>16</v>
      </c>
      <c r="E7" s="5" t="s">
        <v>14</v>
      </c>
      <c r="F7" s="6" t="s">
        <v>15</v>
      </c>
      <c r="G7" s="7" t="s">
        <v>16</v>
      </c>
      <c r="H7" s="5" t="s">
        <v>14</v>
      </c>
      <c r="I7" s="6" t="s">
        <v>15</v>
      </c>
      <c r="J7" s="7" t="s">
        <v>16</v>
      </c>
      <c r="K7" s="5" t="s">
        <v>14</v>
      </c>
      <c r="L7" s="6" t="s">
        <v>15</v>
      </c>
      <c r="M7" s="7" t="s">
        <v>16</v>
      </c>
      <c r="N7" s="5" t="s">
        <v>14</v>
      </c>
      <c r="O7" s="6" t="s">
        <v>15</v>
      </c>
      <c r="P7" s="7" t="s">
        <v>16</v>
      </c>
      <c r="Q7" s="5" t="s">
        <v>14</v>
      </c>
      <c r="R7" s="6" t="s">
        <v>15</v>
      </c>
      <c r="S7" s="7" t="s">
        <v>16</v>
      </c>
      <c r="T7" s="5" t="s">
        <v>14</v>
      </c>
      <c r="U7" s="6" t="s">
        <v>15</v>
      </c>
      <c r="V7" s="7" t="s">
        <v>16</v>
      </c>
      <c r="W7" s="6" t="s">
        <v>15</v>
      </c>
      <c r="X7" s="7" t="s">
        <v>16</v>
      </c>
      <c r="Y7" s="6" t="s">
        <v>14</v>
      </c>
      <c r="Z7" s="7" t="s">
        <v>17</v>
      </c>
      <c r="AA7" s="150"/>
      <c r="AB7" s="4"/>
      <c r="AC7" s="4"/>
    </row>
    <row r="8" spans="1:29" ht="19.5" customHeight="1" x14ac:dyDescent="0.35">
      <c r="A8" s="8" t="str">
        <f>Paramètres!F6</f>
        <v>Dom Sortais Beaupréau 1</v>
      </c>
      <c r="B8" s="62">
        <f>IF(C8&lt;&gt;"",IF((C8-D8)&gt;0,Paramètres!$B$17,IF((C8-D8)&lt;0,Paramètres!$B$19,IF((C8-D8)=0,Paramètres!$B$18))),"")</f>
        <v>1</v>
      </c>
      <c r="C8" s="63">
        <f t="shared" ref="C8:D8" si="0">T20</f>
        <v>0</v>
      </c>
      <c r="D8" s="64">
        <f t="shared" si="0"/>
        <v>0</v>
      </c>
      <c r="E8" s="65">
        <f>IF(F8&lt;&gt;"",IF((F8-G8)&gt;0,Paramètres!$B$17,IF((F8-G8)&lt;0,Paramètres!$B$19,IF((F8-G8)=0,Paramètres!$B$18))),"")</f>
        <v>1</v>
      </c>
      <c r="F8" s="63">
        <f>U22</f>
        <v>0</v>
      </c>
      <c r="G8" s="64">
        <f>T22</f>
        <v>0</v>
      </c>
      <c r="H8" s="65">
        <f>IF(I8&lt;&gt;"",IF((I8-J8)&gt;0,Paramètres!$B$17,IF((I8-J8)&lt;0,Paramètres!$B$19,IF((I8-J8)=0,Paramètres!$B$18))),"")</f>
        <v>1</v>
      </c>
      <c r="I8" s="63">
        <f t="shared" ref="I8:J8" si="1">T24</f>
        <v>0</v>
      </c>
      <c r="J8" s="64">
        <f t="shared" si="1"/>
        <v>0</v>
      </c>
      <c r="K8" s="65">
        <f>IF(L8&lt;&gt;"",IF((L8-M8)&gt;0,Paramètres!$B$17,IF((L8-M8)&lt;0,Paramètres!$B$19,IF((L8-M8)=0,Paramètres!$B$18))),"")</f>
        <v>1</v>
      </c>
      <c r="L8" s="63">
        <f>U26</f>
        <v>0</v>
      </c>
      <c r="M8" s="64">
        <f>T26</f>
        <v>0</v>
      </c>
      <c r="N8" s="65">
        <f>IF(O8&lt;&gt;"",IF((O8-P8)&gt;0,Paramètres!$B$17,IF((O8-P8)&lt;0,Paramètres!$B$19,IF((O8-P8)=0,Paramètres!$B$18))),"")</f>
        <v>1</v>
      </c>
      <c r="O8" s="63">
        <f t="shared" ref="O8:P8" si="2">T29</f>
        <v>0</v>
      </c>
      <c r="P8" s="64">
        <f t="shared" si="2"/>
        <v>0</v>
      </c>
      <c r="Q8" s="65">
        <f>IF(R8&lt;&gt;"",IF((R8-S8)&gt;0,Paramètres!$B$17,IF((R8-S8)&lt;0,Paramètres!$B$19,IF((R8-S8)=0,Paramètres!$B$18))),"")</f>
        <v>1</v>
      </c>
      <c r="R8" s="63">
        <f t="shared" ref="R8:S8" si="3">T33</f>
        <v>0</v>
      </c>
      <c r="S8" s="64">
        <f t="shared" si="3"/>
        <v>0</v>
      </c>
      <c r="T8" s="65">
        <f>IF(U8&lt;&gt;"",IF((U8-V8)&gt;0,Paramètres!$B$17,IF((U8-V8)&lt;0,Paramètres!$B$19,IF((U8-V8)=0,Paramètres!$B$18))),"")</f>
        <v>1</v>
      </c>
      <c r="U8" s="63">
        <f t="shared" ref="U8:V8" si="4">T35</f>
        <v>0</v>
      </c>
      <c r="V8" s="64">
        <f t="shared" si="4"/>
        <v>0</v>
      </c>
      <c r="W8" s="12">
        <f t="shared" ref="W8:X8" si="5">C8+F8+I8+L8+O8+R8+U8</f>
        <v>0</v>
      </c>
      <c r="X8" s="11">
        <f t="shared" si="5"/>
        <v>0</v>
      </c>
      <c r="Y8" s="13">
        <f t="shared" ref="Y8:Y17" si="6">B8+E8+H8+K8+N8+Q8+T8</f>
        <v>7</v>
      </c>
      <c r="Z8" s="14">
        <f t="shared" ref="Z8:Z17" si="7">IFERROR(W8-X8,"")</f>
        <v>0</v>
      </c>
      <c r="AA8" s="15">
        <f t="shared" ref="AA8:AA17" si="8">COUNTIFS($Y$8:$Y$17,"&gt;"&amp;$Y8)+COUNTIFS($Y$8:$Y$17,Y8,$Z$8:$Z$17,"&gt;"&amp;$Z8)+COUNTIFS($Y$8:$Y$17,Y8,$Z$8:$Z$17,Z8,$W$8:$W$17,"&gt;"&amp;$W8)+1</f>
        <v>1</v>
      </c>
      <c r="AB8" s="4"/>
      <c r="AC8" s="4"/>
    </row>
    <row r="9" spans="1:29" ht="19.5" customHeight="1" x14ac:dyDescent="0.35">
      <c r="A9" s="16" t="str">
        <f>Paramètres!F7</f>
        <v>St Jo Longué 1</v>
      </c>
      <c r="B9" s="66">
        <f>IF(C9&lt;&gt;"",IF((C9-D9)&gt;0,Paramètres!$B$17,IF((C9-D9)&lt;0,Paramètres!$B$19,IF((C9-D9)=0,Paramètres!$B$18))),"")</f>
        <v>1</v>
      </c>
      <c r="C9" s="67">
        <f t="shared" ref="C9:D9" si="9">T39</f>
        <v>0</v>
      </c>
      <c r="D9" s="68">
        <f t="shared" si="9"/>
        <v>0</v>
      </c>
      <c r="E9" s="69">
        <f>IF(F9&lt;&gt;"",IF((F9-G9)&gt;0,Paramètres!$B$17,IF((F9-G9)&lt;0,Paramètres!$B$19,IF((F9-G9)=0,Paramètres!$B$18))),"")</f>
        <v>1</v>
      </c>
      <c r="F9" s="67">
        <f>U41</f>
        <v>0</v>
      </c>
      <c r="G9" s="68">
        <f>T41</f>
        <v>0</v>
      </c>
      <c r="H9" s="69">
        <f>IF(I9&lt;&gt;"",IF((I9-J9)&gt;0,Paramètres!$B$17,IF((I9-J9)&lt;0,Paramètres!$B$19,IF((I9-J9)=0,Paramètres!$B$18))),"")</f>
        <v>1</v>
      </c>
      <c r="I9" s="67">
        <f t="shared" ref="I9:J9" si="10">T43</f>
        <v>0</v>
      </c>
      <c r="J9" s="68">
        <f t="shared" si="10"/>
        <v>0</v>
      </c>
      <c r="K9" s="69">
        <f>IF(L9&lt;&gt;"",IF((L9-M9)&gt;0,Paramètres!$B$17,IF((L9-M9)&lt;0,Paramètres!$B$19,IF((L9-M9)=0,Paramètres!$B$18))),"")</f>
        <v>1</v>
      </c>
      <c r="L9" s="67">
        <f>U46</f>
        <v>0</v>
      </c>
      <c r="M9" s="68">
        <f>T46</f>
        <v>0</v>
      </c>
      <c r="N9" s="69">
        <f>IF(O9&lt;&gt;"",IF((O9-P9)&gt;0,Paramètres!$B$17,IF((O9-P9)&lt;0,Paramètres!$B$19,IF((O9-P9)=0,Paramètres!$B$18))),"")</f>
        <v>1</v>
      </c>
      <c r="O9" s="67">
        <f>U31</f>
        <v>0</v>
      </c>
      <c r="P9" s="68">
        <f>T31</f>
        <v>0</v>
      </c>
      <c r="Q9" s="69">
        <f>IF(R9&lt;&gt;"",IF((R9-S9)&gt;0,Paramètres!$B$17,IF((R9-S9)&lt;0,Paramètres!$B$19,IF((R9-S9)=0,Paramètres!$B$18))),"")</f>
        <v>1</v>
      </c>
      <c r="R9" s="67">
        <f>U33</f>
        <v>0</v>
      </c>
      <c r="S9" s="68">
        <f>T33</f>
        <v>0</v>
      </c>
      <c r="T9" s="69">
        <f>IF(U9&lt;&gt;"",IF((U9-V9)&gt;0,Paramètres!$B$17,IF((U9-V9)&lt;0,Paramètres!$B$19,IF((U9-V9)=0,Paramètres!$B$18))),"")</f>
        <v>1</v>
      </c>
      <c r="U9" s="67">
        <f t="shared" ref="U9:V9" si="11">T54</f>
        <v>0</v>
      </c>
      <c r="V9" s="68">
        <f t="shared" si="11"/>
        <v>0</v>
      </c>
      <c r="W9" s="20">
        <f t="shared" ref="W9:X9" si="12">C9+F9+I9+L9+O9+R9+U9</f>
        <v>0</v>
      </c>
      <c r="X9" s="19">
        <f t="shared" si="12"/>
        <v>0</v>
      </c>
      <c r="Y9" s="21">
        <f t="shared" si="6"/>
        <v>7</v>
      </c>
      <c r="Z9" s="22">
        <f t="shared" si="7"/>
        <v>0</v>
      </c>
      <c r="AA9" s="23">
        <f t="shared" si="8"/>
        <v>1</v>
      </c>
      <c r="AB9" s="4"/>
      <c r="AC9" s="4"/>
    </row>
    <row r="10" spans="1:29" ht="19.5" customHeight="1" x14ac:dyDescent="0.35">
      <c r="A10" s="16" t="str">
        <f>Paramètres!F8</f>
        <v>St Jo Chemillé 2</v>
      </c>
      <c r="B10" s="66">
        <f>IF(C10&lt;&gt;"",IF((C10-D10)&gt;0,Paramètres!$B$17,IF((C10-D10)&lt;0,Paramètres!$B$19,IF((C10-D10)=0,Paramètres!$B$18))),"")</f>
        <v>1</v>
      </c>
      <c r="C10" s="67">
        <f>U39</f>
        <v>0</v>
      </c>
      <c r="D10" s="68">
        <f>T39</f>
        <v>0</v>
      </c>
      <c r="E10" s="69">
        <f>IF(F10&lt;&gt;"",IF((F10-G10)&gt;0,Paramètres!$B$17,IF((F10-G10)&lt;0,Paramètres!$B$19,IF((F10-G10)=0,Paramètres!$B$18))),"")</f>
        <v>1</v>
      </c>
      <c r="F10" s="67">
        <f t="shared" ref="F10:G10" si="13">T22</f>
        <v>0</v>
      </c>
      <c r="G10" s="68">
        <f t="shared" si="13"/>
        <v>0</v>
      </c>
      <c r="H10" s="69">
        <f>IF(I10&lt;&gt;"",IF((I10-J10)&gt;0,Paramètres!$B$17,IF((I10-J10)&lt;0,Paramètres!$B$19,IF((I10-J10)=0,Paramètres!$B$18))),"")</f>
        <v>1</v>
      </c>
      <c r="I10" s="67">
        <f>U25</f>
        <v>0</v>
      </c>
      <c r="J10" s="68">
        <f>T25</f>
        <v>0</v>
      </c>
      <c r="K10" s="69">
        <f>IF(L10&lt;&gt;"",IF((L10-M10)&gt;0,Paramètres!$B$17,IF((L10-M10)&lt;0,Paramètres!$B$19,IF((L10-M10)=0,Paramètres!$B$18))),"")</f>
        <v>1</v>
      </c>
      <c r="L10" s="67">
        <f t="shared" ref="L10:M10" si="14">T27</f>
        <v>0</v>
      </c>
      <c r="M10" s="68">
        <f t="shared" si="14"/>
        <v>0</v>
      </c>
      <c r="N10" s="69">
        <f>IF(O10&lt;&gt;"",IF((O10-P10)&gt;0,Paramètres!$B$17,IF((O10-P10)&lt;0,Paramètres!$B$19,IF((O10-P10)=0,Paramètres!$B$18))),"")</f>
        <v>1</v>
      </c>
      <c r="O10" s="67">
        <f t="shared" ref="O10:P10" si="15">T48</f>
        <v>0</v>
      </c>
      <c r="P10" s="68">
        <f t="shared" si="15"/>
        <v>0</v>
      </c>
      <c r="Q10" s="69">
        <f>IF(R10&lt;&gt;"",IF((R10-S10)&gt;0,Paramètres!$B$17,IF((R10-S10)&lt;0,Paramètres!$B$19,IF((R10-S10)=0,Paramètres!$B$18))),"")</f>
        <v>1</v>
      </c>
      <c r="R10" s="67">
        <f t="shared" ref="R10:S10" si="16">T50</f>
        <v>0</v>
      </c>
      <c r="S10" s="68">
        <f t="shared" si="16"/>
        <v>0</v>
      </c>
      <c r="T10" s="69">
        <f>IF(U10&lt;&gt;"",IF((U10-V10)&gt;0,Paramètres!$B$17,IF((U10-V10)&lt;0,Paramètres!$B$19,IF((U10-V10)=0,Paramètres!$B$18))),"")</f>
        <v>1</v>
      </c>
      <c r="U10" s="67">
        <f>U52</f>
        <v>0</v>
      </c>
      <c r="V10" s="68">
        <f>T52</f>
        <v>0</v>
      </c>
      <c r="W10" s="20">
        <f t="shared" ref="W10:X10" si="17">C10+F10+I10+L10+O10+R10+U10</f>
        <v>0</v>
      </c>
      <c r="X10" s="19">
        <f t="shared" si="17"/>
        <v>0</v>
      </c>
      <c r="Y10" s="21">
        <f t="shared" si="6"/>
        <v>7</v>
      </c>
      <c r="Z10" s="22">
        <f t="shared" si="7"/>
        <v>0</v>
      </c>
      <c r="AA10" s="23">
        <f t="shared" si="8"/>
        <v>1</v>
      </c>
      <c r="AB10" s="4"/>
      <c r="AC10" s="4"/>
    </row>
    <row r="11" spans="1:29" ht="19.5" customHeight="1" x14ac:dyDescent="0.35">
      <c r="A11" s="16" t="str">
        <f>Paramètres!F9</f>
        <v>JA St Sylvain 2</v>
      </c>
      <c r="B11" s="66">
        <f>IF(C11&lt;&gt;"",IF((C11-D11)&gt;0,Paramètres!$B$17,IF((C11-D11)&lt;0,Paramètres!$B$19,IF((C11-D11)=0,Paramètres!$B$18))),"")</f>
        <v>1</v>
      </c>
      <c r="C11" s="67">
        <f t="shared" ref="C11:D11" si="18">T21</f>
        <v>0</v>
      </c>
      <c r="D11" s="68">
        <f t="shared" si="18"/>
        <v>0</v>
      </c>
      <c r="E11" s="69">
        <f>IF(F11&lt;&gt;"",IF((F11-G11)&gt;0,Paramètres!$B$17,IF((F11-G11)&lt;0,Paramètres!$B$19,IF((F11-G11)=0,Paramètres!$B$18))),"")</f>
        <v>1</v>
      </c>
      <c r="F11" s="67">
        <f>U23</f>
        <v>0</v>
      </c>
      <c r="G11" s="68">
        <f>T23</f>
        <v>0</v>
      </c>
      <c r="H11" s="69">
        <f>IF(I11&lt;&gt;"",IF((I11-J11)&gt;0,Paramètres!$B$17,IF((I11-J11)&lt;0,Paramètres!$B$19,IF((I11-J11)=0,Paramètres!$B$18))),"")</f>
        <v>1</v>
      </c>
      <c r="I11" s="67">
        <f t="shared" ref="I11:J11" si="19">T25</f>
        <v>0</v>
      </c>
      <c r="J11" s="68">
        <f t="shared" si="19"/>
        <v>0</v>
      </c>
      <c r="K11" s="69">
        <f>IF(L11&lt;&gt;"",IF((L11-M11)&gt;0,Paramètres!$B$17,IF((L11-M11)&lt;0,Paramètres!$B$19,IF((L11-M11)=0,Paramètres!$B$18))),"")</f>
        <v>1</v>
      </c>
      <c r="L11" s="67">
        <f>U45</f>
        <v>0</v>
      </c>
      <c r="M11" s="68">
        <f>T45</f>
        <v>0</v>
      </c>
      <c r="N11" s="69">
        <f>IF(O11&lt;&gt;"",IF((O11-P11)&gt;0,Paramètres!$B$17,IF((O11-P11)&lt;0,Paramètres!$B$19,IF((O11-P11)=0,Paramètres!$B$18))),"")</f>
        <v>1</v>
      </c>
      <c r="O11" s="67">
        <f t="shared" ref="O11:P11" si="20">T30</f>
        <v>0</v>
      </c>
      <c r="P11" s="68">
        <f t="shared" si="20"/>
        <v>0</v>
      </c>
      <c r="Q11" s="69">
        <f>IF(R11&lt;&gt;"",IF((R11-S11)&gt;0,Paramètres!$B$17,IF((R11-S11)&lt;0,Paramètres!$B$19,IF((R11-S11)=0,Paramètres!$B$18))),"")</f>
        <v>1</v>
      </c>
      <c r="R11" s="67">
        <f>U32</f>
        <v>0</v>
      </c>
      <c r="S11" s="68">
        <f>T32</f>
        <v>0</v>
      </c>
      <c r="T11" s="69">
        <f>IF(U11&lt;&gt;"",IF((U11-V11)&gt;0,Paramètres!$B$17,IF((U11-V11)&lt;0,Paramètres!$B$19,IF((U11-V11)=0,Paramètres!$B$18))),"")</f>
        <v>1</v>
      </c>
      <c r="U11" s="67">
        <f>U54</f>
        <v>0</v>
      </c>
      <c r="V11" s="68">
        <f>T54</f>
        <v>0</v>
      </c>
      <c r="W11" s="20">
        <f t="shared" ref="W11:X11" si="21">C11+F11+I11+L11+O11+R11+U11</f>
        <v>0</v>
      </c>
      <c r="X11" s="19">
        <f t="shared" si="21"/>
        <v>0</v>
      </c>
      <c r="Y11" s="21">
        <f t="shared" si="6"/>
        <v>7</v>
      </c>
      <c r="Z11" s="22">
        <f t="shared" si="7"/>
        <v>0</v>
      </c>
      <c r="AA11" s="23">
        <f t="shared" si="8"/>
        <v>1</v>
      </c>
      <c r="AB11" s="4" t="s">
        <v>18</v>
      </c>
      <c r="AC11" s="4"/>
    </row>
    <row r="12" spans="1:29" ht="19.5" customHeight="1" x14ac:dyDescent="0.35">
      <c r="A12" s="16" t="str">
        <f>Paramètres!F10</f>
        <v>JB St Macaire 3</v>
      </c>
      <c r="B12" s="66">
        <f>IF(C12&lt;&gt;"",IF((C12-D12)&gt;0,Paramètres!$B$17,IF((C12-D12)&lt;0,Paramètres!$B$19,IF((C12-D12)=0,Paramètres!$B$18))),"")</f>
        <v>1</v>
      </c>
      <c r="C12" s="67">
        <f t="shared" ref="C12:D12" si="22">T40</f>
        <v>0</v>
      </c>
      <c r="D12" s="68">
        <f t="shared" si="22"/>
        <v>0</v>
      </c>
      <c r="E12" s="69">
        <f>IF(F12&lt;&gt;"",IF((F12-G12)&gt;0,Paramètres!$B$17,IF((F12-G12)&lt;0,Paramètres!$B$19,IF((F12-G12)=0,Paramètres!$B$18))),"")</f>
        <v>1</v>
      </c>
      <c r="F12" s="67">
        <f t="shared" ref="F12:F13" si="23">U42</f>
        <v>0</v>
      </c>
      <c r="G12" s="68">
        <f t="shared" ref="G12:G13" si="24">T42</f>
        <v>0</v>
      </c>
      <c r="H12" s="69">
        <f>IF(I12&lt;&gt;"",IF((I12-J12)&gt;0,Paramètres!$B$17,IF((I12-J12)&lt;0,Paramètres!$B$19,IF((I12-J12)=0,Paramètres!$B$18))),"")</f>
        <v>1</v>
      </c>
      <c r="I12" s="67">
        <f t="shared" ref="I12:J12" si="25">T46</f>
        <v>0</v>
      </c>
      <c r="J12" s="68">
        <f t="shared" si="25"/>
        <v>0</v>
      </c>
      <c r="K12" s="69">
        <f>IF(L12&lt;&gt;"",IF((L12-M12)&gt;0,Paramètres!$B$17,IF((L12-M12)&lt;0,Paramètres!$B$19,IF((L12-M12)=0,Paramètres!$B$18))),"")</f>
        <v>1</v>
      </c>
      <c r="L12" s="67">
        <f t="shared" ref="L12:L13" si="26">U29</f>
        <v>0</v>
      </c>
      <c r="M12" s="68">
        <f t="shared" ref="M12:M13" si="27">T29</f>
        <v>0</v>
      </c>
      <c r="N12" s="69">
        <f>IF(O12&lt;&gt;"",IF((O12-P12)&gt;0,Paramètres!$B$17,IF((O12-P12)&lt;0,Paramètres!$B$19,IF((O12-P12)=0,Paramètres!$B$18))),"")</f>
        <v>1</v>
      </c>
      <c r="O12" s="67">
        <f t="shared" ref="O12:P12" si="28">T32</f>
        <v>0</v>
      </c>
      <c r="P12" s="68">
        <f t="shared" si="28"/>
        <v>0</v>
      </c>
      <c r="Q12" s="69">
        <f>IF(R12&lt;&gt;"",IF((R12-S12)&gt;0,Paramètres!$B$17,IF((R12-S12)&lt;0,Paramètres!$B$19,IF((R12-S12)=0,Paramètres!$B$18))),"")</f>
        <v>1</v>
      </c>
      <c r="R12" s="67">
        <f>U34</f>
        <v>0</v>
      </c>
      <c r="S12" s="68">
        <f>T34</f>
        <v>0</v>
      </c>
      <c r="T12" s="69">
        <f>IF(U12&lt;&gt;"",IF((U12-V12)&gt;0,Paramètres!$B$17,IF((U12-V12)&lt;0,Paramètres!$B$19,IF((U12-V12)=0,Paramètres!$B$18))),"")</f>
        <v>1</v>
      </c>
      <c r="U12" s="67">
        <f t="shared" ref="U12:V12" si="29">T36</f>
        <v>0</v>
      </c>
      <c r="V12" s="68">
        <f t="shared" si="29"/>
        <v>0</v>
      </c>
      <c r="W12" s="20">
        <f t="shared" ref="W12:X12" si="30">C12+F12+I12+L12+O12+R12+U12</f>
        <v>0</v>
      </c>
      <c r="X12" s="19">
        <f t="shared" si="30"/>
        <v>0</v>
      </c>
      <c r="Y12" s="21">
        <f t="shared" si="6"/>
        <v>7</v>
      </c>
      <c r="Z12" s="22">
        <f t="shared" si="7"/>
        <v>0</v>
      </c>
      <c r="AA12" s="23">
        <f t="shared" si="8"/>
        <v>1</v>
      </c>
      <c r="AB12" s="4"/>
      <c r="AC12" s="4"/>
    </row>
    <row r="13" spans="1:29" ht="19.5" customHeight="1" x14ac:dyDescent="0.35">
      <c r="A13" s="16" t="str">
        <f>Paramètres!F11</f>
        <v>Angers J Vilar 1</v>
      </c>
      <c r="B13" s="66">
        <f>IF(C13&lt;&gt;"",IF((C13-D13)&gt;0,Paramètres!$B$17,IF((C13-D13)&lt;0,Paramètres!$B$19,IF((C13-D13)=0,Paramètres!$B$18))),"")</f>
        <v>1</v>
      </c>
      <c r="C13" s="67">
        <f t="shared" ref="C13:D13" si="31">T40</f>
        <v>0</v>
      </c>
      <c r="D13" s="68">
        <f t="shared" si="31"/>
        <v>0</v>
      </c>
      <c r="E13" s="69">
        <f>IF(F13&lt;&gt;"",IF((F13-G13)&gt;0,Paramètres!$B$17,IF((F13-G13)&lt;0,Paramètres!$B$19,IF((F13-G13)=0,Paramètres!$B$18))),"")</f>
        <v>1</v>
      </c>
      <c r="F13" s="67">
        <f t="shared" si="23"/>
        <v>0</v>
      </c>
      <c r="G13" s="68">
        <f t="shared" si="24"/>
        <v>0</v>
      </c>
      <c r="H13" s="69">
        <f>IF(I13&lt;&gt;"",IF((I13-J13)&gt;0,Paramètres!$B$17,IF((I13-J13)&lt;0,Paramètres!$B$19,IF((I13-J13)=0,Paramètres!$B$18))),"")</f>
        <v>1</v>
      </c>
      <c r="I13" s="67">
        <f t="shared" ref="I13:J13" si="32">T26</f>
        <v>0</v>
      </c>
      <c r="J13" s="68">
        <f t="shared" si="32"/>
        <v>0</v>
      </c>
      <c r="K13" s="69">
        <f>IF(L13&lt;&gt;"",IF((L13-M13)&gt;0,Paramètres!$B$17,IF((L13-M13)&lt;0,Paramètres!$B$19,IF((L13-M13)=0,Paramètres!$B$18))),"")</f>
        <v>1</v>
      </c>
      <c r="L13" s="67">
        <f t="shared" si="26"/>
        <v>0</v>
      </c>
      <c r="M13" s="68">
        <f t="shared" si="27"/>
        <v>0</v>
      </c>
      <c r="N13" s="69">
        <f>IF(O13&lt;&gt;"",IF((O13-P13)&gt;0,Paramètres!$B$17,IF((O13-P13)&lt;0,Paramètres!$B$19,IF((O13-P13)=0,Paramètres!$B$18))),"")</f>
        <v>1</v>
      </c>
      <c r="O13" s="67">
        <f t="shared" ref="O13:P13" si="33">T51</f>
        <v>0</v>
      </c>
      <c r="P13" s="68">
        <f t="shared" si="33"/>
        <v>0</v>
      </c>
      <c r="Q13" s="69">
        <f>IF(R13&lt;&gt;"",IF((R13-S13)&gt;0,Paramètres!$B$17,IF((R13-S13)&lt;0,Paramètres!$B$19,IF((R13-S13)=0,Paramètres!$B$18))),"")</f>
        <v>1</v>
      </c>
      <c r="R13" s="67">
        <f t="shared" ref="R13:S13" si="34">T52</f>
        <v>0</v>
      </c>
      <c r="S13" s="68">
        <f t="shared" si="34"/>
        <v>0</v>
      </c>
      <c r="T13" s="69">
        <f>IF(U13&lt;&gt;"",IF((U13-V13)&gt;0,Paramètres!$B$17,IF((U13-V13)&lt;0,Paramètres!$B$19,IF((U13-V13)=0,Paramètres!$B$18))),"")</f>
        <v>1</v>
      </c>
      <c r="U13" s="67">
        <f t="shared" ref="U13:V13" si="35">T55</f>
        <v>0</v>
      </c>
      <c r="V13" s="68">
        <f t="shared" si="35"/>
        <v>0</v>
      </c>
      <c r="W13" s="20">
        <f t="shared" ref="W13:X13" si="36">C13+F13+I13+L13+O13+R13+U13</f>
        <v>0</v>
      </c>
      <c r="X13" s="19">
        <f t="shared" si="36"/>
        <v>0</v>
      </c>
      <c r="Y13" s="21">
        <f t="shared" si="6"/>
        <v>7</v>
      </c>
      <c r="Z13" s="22">
        <f t="shared" si="7"/>
        <v>0</v>
      </c>
      <c r="AA13" s="23">
        <f t="shared" si="8"/>
        <v>1</v>
      </c>
      <c r="AB13" s="4"/>
      <c r="AC13" s="4"/>
    </row>
    <row r="14" spans="1:29" ht="19.5" customHeight="1" x14ac:dyDescent="0.35">
      <c r="A14" s="16" t="str">
        <f>Paramètres!F12</f>
        <v>Champtoceaux G Pompidou 1</v>
      </c>
      <c r="B14" s="66">
        <f>IF(C14&lt;&gt;"",IF((C14-D14)&gt;0,Paramètres!$B$17,IF((C14-D14)&lt;0,Paramètres!$B$19,IF((C14-D14)=0,Paramètres!$B$18))),"")</f>
        <v>1</v>
      </c>
      <c r="C14" s="67">
        <f>U21</f>
        <v>0</v>
      </c>
      <c r="D14" s="68">
        <f>T21</f>
        <v>0</v>
      </c>
      <c r="E14" s="69">
        <f>IF(F14&lt;&gt;"",IF((F14-G14)&gt;0,Paramètres!$B$17,IF((F14-G14)&lt;0,Paramètres!$B$19,IF((F14-G14)=0,Paramètres!$B$18))),"")</f>
        <v>1</v>
      </c>
      <c r="F14" s="67">
        <f t="shared" ref="F14:G14" si="37">T42</f>
        <v>0</v>
      </c>
      <c r="G14" s="68">
        <f t="shared" si="37"/>
        <v>0</v>
      </c>
      <c r="H14" s="69">
        <f>IF(I14&lt;&gt;"",IF((I14-J14)&gt;0,Paramètres!$B$17,IF((I14-J14)&lt;0,Paramètres!$B$19,IF((I14-J14)=0,Paramètres!$B$18))),"")</f>
        <v>1</v>
      </c>
      <c r="I14" s="67">
        <f>U44</f>
        <v>0</v>
      </c>
      <c r="J14" s="68">
        <f>T44</f>
        <v>0</v>
      </c>
      <c r="K14" s="69">
        <f>IF(L14&lt;&gt;"",IF((L14-M14)&gt;0,Paramètres!$B$17,IF((L14-M14)&lt;0,Paramètres!$B$19,IF((L14-M14)=0,Paramètres!$B$18))),"")</f>
        <v>1</v>
      </c>
      <c r="L14" s="67">
        <f>U48</f>
        <v>0</v>
      </c>
      <c r="M14" s="68">
        <f>T48</f>
        <v>0</v>
      </c>
      <c r="N14" s="69">
        <f>IF(O14&lt;&gt;"",IF((O14-P14)&gt;0,Paramètres!$B$17,IF((O14-P14)&lt;0,Paramètres!$B$19,IF((O14-P14)=0,Paramètres!$B$18))),"")</f>
        <v>1</v>
      </c>
      <c r="O14" s="67">
        <f t="shared" ref="O14:P14" si="38">T31</f>
        <v>0</v>
      </c>
      <c r="P14" s="68">
        <f t="shared" si="38"/>
        <v>0</v>
      </c>
      <c r="Q14" s="69">
        <f>IF(R14&lt;&gt;"",IF((R14-S14)&gt;0,Paramètres!$B$17,IF((R14-S14)&lt;0,Paramètres!$B$19,IF((R14-S14)=0,Paramètres!$B$18))),"")</f>
        <v>1</v>
      </c>
      <c r="R14" s="67">
        <f t="shared" ref="R14:S14" si="39">T53</f>
        <v>0</v>
      </c>
      <c r="S14" s="68">
        <f t="shared" si="39"/>
        <v>0</v>
      </c>
      <c r="T14" s="69">
        <f>IF(U14&lt;&gt;"",IF((U14-V14)&gt;0,Paramètres!$B$17,IF((U14-V14)&lt;0,Paramètres!$B$19,IF((U14-V14)=0,Paramètres!$B$18))),"")</f>
        <v>1</v>
      </c>
      <c r="U14" s="67">
        <f>U35</f>
        <v>0</v>
      </c>
      <c r="V14" s="68">
        <f>T35</f>
        <v>0</v>
      </c>
      <c r="W14" s="20">
        <f t="shared" ref="W14:X14" si="40">C14+F14+I14+L14+O14+R14+U14</f>
        <v>0</v>
      </c>
      <c r="X14" s="19">
        <f t="shared" si="40"/>
        <v>0</v>
      </c>
      <c r="Y14" s="26">
        <f t="shared" si="6"/>
        <v>7</v>
      </c>
      <c r="Z14" s="22">
        <f t="shared" si="7"/>
        <v>0</v>
      </c>
      <c r="AA14" s="23">
        <f t="shared" si="8"/>
        <v>1</v>
      </c>
      <c r="AB14" s="4"/>
      <c r="AC14" s="4"/>
    </row>
    <row r="15" spans="1:29" ht="19.5" customHeight="1" x14ac:dyDescent="0.35">
      <c r="A15" s="16" t="str">
        <f>Paramètres!F13</f>
        <v>Baugé Chateaucoin 2</v>
      </c>
      <c r="B15" s="66">
        <f>IF(C15&lt;&gt;"",IF((C15-D15)&gt;0,Paramètres!$B$17,IF((C15-D15)&lt;0,Paramètres!$B$19,IF((C15-D15)=0,Paramètres!$B$18))),"")</f>
        <v>1</v>
      </c>
      <c r="C15" s="67">
        <f>U20</f>
        <v>0</v>
      </c>
      <c r="D15" s="68">
        <f>T20</f>
        <v>0</v>
      </c>
      <c r="E15" s="69">
        <f>IF(F15&lt;&gt;"",IF((F15-G15)&gt;0,Paramètres!$B$17,IF((F15-G15)&lt;0,Paramètres!$B$19,IF((F15-G15)=0,Paramètres!$B$18))),"")</f>
        <v>1</v>
      </c>
      <c r="F15" s="67">
        <f t="shared" ref="F15:G15" si="41">T23</f>
        <v>0</v>
      </c>
      <c r="G15" s="68">
        <f t="shared" si="41"/>
        <v>0</v>
      </c>
      <c r="H15" s="69">
        <f>IF(I15&lt;&gt;"",IF((I15-J15)&gt;0,Paramètres!$B$17,IF((I15-J15)&lt;0,Paramètres!$B$19,IF((I15-J15)=0,Paramètres!$B$18))),"")</f>
        <v>1</v>
      </c>
      <c r="I15" s="67">
        <f t="shared" ref="I15:J15" si="42">T44</f>
        <v>0</v>
      </c>
      <c r="J15" s="68">
        <f t="shared" si="42"/>
        <v>0</v>
      </c>
      <c r="K15" s="69">
        <f>IF(L15&lt;&gt;"",IF((L15-M15)&gt;0,Paramètres!$B$17,IF((L15-M15)&lt;0,Paramètres!$B$19,IF((L15-M15)=0,Paramètres!$B$18))),"")</f>
        <v>1</v>
      </c>
      <c r="L15" s="67">
        <f>U27</f>
        <v>0</v>
      </c>
      <c r="M15" s="68">
        <f>T27</f>
        <v>0</v>
      </c>
      <c r="N15" s="69">
        <f>IF(O15&lt;&gt;"",IF((O15-P15)&gt;0,Paramètres!$B$17,IF((O15-P15)&lt;0,Paramètres!$B$19,IF((O15-P15)=0,Paramètres!$B$18))),"")</f>
        <v>1</v>
      </c>
      <c r="O15" s="67">
        <f t="shared" ref="O15:P15" si="43">T49</f>
        <v>0</v>
      </c>
      <c r="P15" s="68">
        <f t="shared" si="43"/>
        <v>0</v>
      </c>
      <c r="Q15" s="69">
        <f>IF(R15&lt;&gt;"",IF((R15-S15)&gt;0,Paramètres!$B$17,IF((R15-S15)&lt;0,Paramètres!$B$19,IF((R15-S15)=0,Paramètres!$B$18))),"")</f>
        <v>1</v>
      </c>
      <c r="R15" s="67">
        <f>U51</f>
        <v>0</v>
      </c>
      <c r="S15" s="68">
        <f>T51</f>
        <v>0</v>
      </c>
      <c r="T15" s="69">
        <f>IF(U15&lt;&gt;"",IF((U15-V15)&gt;0,Paramètres!$B$17,IF((U15-V15)&lt;0,Paramètres!$B$19,IF((U15-V15)=0,Paramètres!$B$18))),"")</f>
        <v>1</v>
      </c>
      <c r="U15" s="67">
        <f t="shared" ref="U15:V15" si="44">T34</f>
        <v>0</v>
      </c>
      <c r="V15" s="68">
        <f t="shared" si="44"/>
        <v>0</v>
      </c>
      <c r="W15" s="20">
        <f t="shared" ref="W15:X15" si="45">C15+F15+I15+L15+O15+R15+U15</f>
        <v>0</v>
      </c>
      <c r="X15" s="19">
        <f t="shared" si="45"/>
        <v>0</v>
      </c>
      <c r="Y15" s="21">
        <f t="shared" si="6"/>
        <v>7</v>
      </c>
      <c r="Z15" s="22">
        <f t="shared" si="7"/>
        <v>0</v>
      </c>
      <c r="AA15" s="23">
        <f t="shared" si="8"/>
        <v>1</v>
      </c>
      <c r="AB15" s="4"/>
      <c r="AC15" s="4"/>
    </row>
    <row r="16" spans="1:29" ht="19.5" customHeight="1" x14ac:dyDescent="0.35">
      <c r="A16" s="16" t="str">
        <f>Paramètres!F14</f>
        <v>St Georges JR 3</v>
      </c>
      <c r="B16" s="70">
        <f>IF(C16&lt;&gt;"",IF((C16-D16)&gt;0,Paramètres!$B$17,IF((C16-D16)&lt;0,Paramètres!$B$19,IF((C16-D16)=0,Paramètres!$B$18))),"")</f>
        <v>1</v>
      </c>
      <c r="C16" s="71">
        <f t="shared" ref="C16:D16" si="46">T41</f>
        <v>0</v>
      </c>
      <c r="D16" s="72">
        <f t="shared" si="46"/>
        <v>0</v>
      </c>
      <c r="E16" s="73">
        <f>IF(F16&lt;&gt;"",IF((F16-G16)&gt;0,Paramètres!$B$17,IF((F16-G16)&lt;0,Paramètres!$B$19,IF((F16-G16)=0,Paramètres!$B$18))),"")</f>
        <v>1</v>
      </c>
      <c r="F16" s="71">
        <f>U24</f>
        <v>0</v>
      </c>
      <c r="G16" s="72">
        <f>T24</f>
        <v>0</v>
      </c>
      <c r="H16" s="73">
        <f>IF(I16&lt;&gt;"",IF((I16-J16)&gt;0,Paramètres!$B$17,IF((I16-J16)&lt;0,Paramètres!$B$19,IF((I16-J16)=0,Paramètres!$B$18))),"")</f>
        <v>1</v>
      </c>
      <c r="I16" s="71">
        <f t="shared" ref="I16:J16" si="47">T45</f>
        <v>0</v>
      </c>
      <c r="J16" s="72">
        <f t="shared" si="47"/>
        <v>0</v>
      </c>
      <c r="K16" s="73">
        <f>IF(L16&lt;&gt;"",IF((L16-M16)&gt;0,Paramètres!$B$17,IF((L16-M16)&lt;0,Paramètres!$B$19,IF((L16-M16)=0,Paramètres!$B$18))),"")</f>
        <v>1</v>
      </c>
      <c r="L16" s="71">
        <f>U49</f>
        <v>0</v>
      </c>
      <c r="M16" s="72">
        <f>T49</f>
        <v>0</v>
      </c>
      <c r="N16" s="73">
        <f>IF(O16&lt;&gt;"",IF((O16-P16)&gt;0,Paramètres!$B$17,IF((O16-P16)&lt;0,Paramètres!$B$19,IF((O16-P16)=0,Paramètres!$B$18))),"")</f>
        <v>1</v>
      </c>
      <c r="O16" s="71">
        <f>U49</f>
        <v>0</v>
      </c>
      <c r="P16" s="72">
        <f>T49</f>
        <v>0</v>
      </c>
      <c r="Q16" s="73">
        <f>IF(R16&lt;&gt;"",IF((R16-S16)&gt;0,Paramètres!$B$17,IF((R16-S16)&lt;0,Paramètres!$B$19,IF((R16-S16)=0,Paramètres!$B$18))),"")</f>
        <v>1</v>
      </c>
      <c r="R16" s="71">
        <f t="shared" ref="R16:R17" si="48">U50</f>
        <v>0</v>
      </c>
      <c r="S16" s="72">
        <f t="shared" ref="S16:S17" si="49">T50</f>
        <v>0</v>
      </c>
      <c r="T16" s="73">
        <f>IF(U16&lt;&gt;"",IF((U16-V16)&gt;0,Paramètres!$B$17,IF((U16-V16)&lt;0,Paramètres!$B$19,IF((U16-V16)=0,Paramètres!$B$18))),"")</f>
        <v>1</v>
      </c>
      <c r="U16" s="71">
        <f>U53</f>
        <v>0</v>
      </c>
      <c r="V16" s="72">
        <f>T53</f>
        <v>0</v>
      </c>
      <c r="W16" s="31">
        <f t="shared" ref="W16:X16" si="50">C16+F16+I16+L16+O16+R16+U16</f>
        <v>0</v>
      </c>
      <c r="X16" s="30">
        <f t="shared" si="50"/>
        <v>0</v>
      </c>
      <c r="Y16" s="32">
        <f t="shared" si="6"/>
        <v>7</v>
      </c>
      <c r="Z16" s="33">
        <f t="shared" si="7"/>
        <v>0</v>
      </c>
      <c r="AA16" s="23">
        <f t="shared" si="8"/>
        <v>1</v>
      </c>
      <c r="AB16" s="4"/>
      <c r="AC16" s="4"/>
    </row>
    <row r="17" spans="1:29" ht="19.5" hidden="1" customHeight="1" x14ac:dyDescent="0.35">
      <c r="A17" s="34">
        <f>Paramètres!F15</f>
        <v>0</v>
      </c>
      <c r="B17" s="35">
        <f>IF(C17&lt;&gt;"",IF((C17-D17)&gt;0,Paramètres!$B$17,IF((C17-D17)&lt;0,Paramètres!$B$19,IF((C17-D17)=0,Paramètres!$B$18))),"")</f>
        <v>1</v>
      </c>
      <c r="C17" s="36">
        <f t="shared" ref="C17:D17" si="51">T22</f>
        <v>0</v>
      </c>
      <c r="D17" s="37">
        <f t="shared" si="51"/>
        <v>0</v>
      </c>
      <c r="E17" s="35">
        <f>IF(F17&lt;&gt;"",IF((F17-G17)&gt;0,Paramètres!$B$17,IF((F17-G17)&lt;0,Paramètres!$B$19,IF((F17-G17)=0,Paramètres!$B$18))),"")</f>
        <v>1</v>
      </c>
      <c r="F17" s="36">
        <f>U24</f>
        <v>0</v>
      </c>
      <c r="G17" s="37">
        <f>T24</f>
        <v>0</v>
      </c>
      <c r="H17" s="35">
        <f>IF(I17&lt;&gt;"",IF((I17-J17)&gt;0,Paramètres!$B$17,IF((I17-J17)&lt;0,Paramètres!$B$19,IF((I17-J17)=0,Paramètres!$B$18))),"")</f>
        <v>1</v>
      </c>
      <c r="I17" s="36">
        <f t="shared" ref="I17:J17" si="52">T26</f>
        <v>0</v>
      </c>
      <c r="J17" s="37">
        <f t="shared" si="52"/>
        <v>0</v>
      </c>
      <c r="K17" s="35">
        <f>IF(L17&lt;&gt;"",IF((L17-M17)&gt;0,Paramètres!$B$17,IF((L17-M17)&lt;0,Paramètres!$B$19,IF((L17-M17)=0,Paramètres!$B$18))),"")</f>
        <v>1</v>
      </c>
      <c r="L17" s="36">
        <f>U47</f>
        <v>0</v>
      </c>
      <c r="M17" s="37">
        <f>T47</f>
        <v>0</v>
      </c>
      <c r="N17" s="35">
        <f>IF(O17&lt;&gt;"",IF((O17-P17)&gt;0,Paramètres!$B$17,IF((O17-P17)&lt;0,Paramètres!$B$19,IF((O17-P17)=0,Paramètres!$B$18))),"")</f>
        <v>1</v>
      </c>
      <c r="O17" s="36">
        <f>U49</f>
        <v>0</v>
      </c>
      <c r="P17" s="37">
        <f>T49</f>
        <v>0</v>
      </c>
      <c r="Q17" s="35">
        <f>IF(R17&lt;&gt;"",IF((R17-S17)&gt;0,Paramètres!$B$17,IF((R17-S17)&lt;0,Paramètres!$B$19,IF((R17-S17)=0,Paramètres!$B$18))),"")</f>
        <v>1</v>
      </c>
      <c r="R17" s="36">
        <f t="shared" si="48"/>
        <v>0</v>
      </c>
      <c r="S17" s="37">
        <f t="shared" si="49"/>
        <v>0</v>
      </c>
      <c r="T17" s="35">
        <f>IF(U17&lt;&gt;"",IF((U17-V17)&gt;0,Paramètres!$B$17,IF((U17-V17)&lt;0,Paramètres!$B$19,IF((U17-V17)=0,Paramètres!$B$18))),"")</f>
        <v>1</v>
      </c>
      <c r="U17" s="36">
        <f t="shared" ref="U17:V17" si="53">T54</f>
        <v>0</v>
      </c>
      <c r="V17" s="37">
        <f t="shared" si="53"/>
        <v>0</v>
      </c>
      <c r="W17" s="38">
        <f t="shared" ref="W17:X17" si="54">C17+F17+I17+L17+O17+R17+U17</f>
        <v>0</v>
      </c>
      <c r="X17" s="37">
        <f t="shared" si="54"/>
        <v>0</v>
      </c>
      <c r="Y17" s="39">
        <f t="shared" si="6"/>
        <v>7</v>
      </c>
      <c r="Z17" s="40">
        <f t="shared" si="7"/>
        <v>0</v>
      </c>
      <c r="AA17" s="41">
        <f t="shared" si="8"/>
        <v>1</v>
      </c>
      <c r="AB17" s="4"/>
      <c r="AC17" s="4"/>
    </row>
    <row r="18" spans="1:29" ht="12.75" customHeight="1" x14ac:dyDescent="0.2">
      <c r="A18" s="42" t="s">
        <v>18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8.75" customHeight="1" x14ac:dyDescent="0.2">
      <c r="A19" s="74" t="str">
        <f>Paramètres!F3</f>
        <v>A9</v>
      </c>
      <c r="B19" s="167" t="s">
        <v>19</v>
      </c>
      <c r="C19" s="168"/>
      <c r="D19" s="168"/>
      <c r="E19" s="168"/>
      <c r="F19" s="168"/>
      <c r="G19" s="168"/>
      <c r="H19" s="168"/>
      <c r="I19" s="168"/>
      <c r="J19" s="169"/>
      <c r="K19" s="167" t="s">
        <v>20</v>
      </c>
      <c r="L19" s="168"/>
      <c r="M19" s="168"/>
      <c r="N19" s="168"/>
      <c r="O19" s="168"/>
      <c r="P19" s="168"/>
      <c r="Q19" s="168"/>
      <c r="R19" s="168"/>
      <c r="S19" s="170"/>
      <c r="T19" s="171" t="s">
        <v>21</v>
      </c>
      <c r="U19" s="172"/>
      <c r="V19" s="1"/>
      <c r="W19" s="1"/>
      <c r="X19" s="1"/>
      <c r="Y19" s="1"/>
      <c r="Z19" s="1"/>
      <c r="AA19" s="1"/>
      <c r="AB19" s="1"/>
      <c r="AC19" s="1"/>
    </row>
    <row r="20" spans="1:29" ht="15" customHeight="1" x14ac:dyDescent="0.2">
      <c r="A20" s="75" t="s">
        <v>22</v>
      </c>
      <c r="B20" s="121" t="str">
        <f>A8</f>
        <v>Dom Sortais Beaupréau 1</v>
      </c>
      <c r="C20" s="119"/>
      <c r="D20" s="119"/>
      <c r="E20" s="119"/>
      <c r="F20" s="119"/>
      <c r="G20" s="119"/>
      <c r="H20" s="119"/>
      <c r="I20" s="119"/>
      <c r="J20" s="120"/>
      <c r="K20" s="165" t="str">
        <f>A15</f>
        <v>Baugé Chateaucoin 2</v>
      </c>
      <c r="L20" s="119"/>
      <c r="M20" s="119"/>
      <c r="N20" s="119"/>
      <c r="O20" s="119"/>
      <c r="P20" s="119"/>
      <c r="Q20" s="119"/>
      <c r="R20" s="119"/>
      <c r="S20" s="120"/>
      <c r="T20" s="45"/>
      <c r="U20" s="76"/>
      <c r="V20" s="1"/>
      <c r="W20" s="1"/>
      <c r="X20" s="1"/>
      <c r="Y20" s="1"/>
      <c r="Z20" s="1"/>
      <c r="AA20" s="1"/>
      <c r="AB20" s="1"/>
      <c r="AC20" s="47" t="s">
        <v>18</v>
      </c>
    </row>
    <row r="21" spans="1:29" ht="15" customHeight="1" x14ac:dyDescent="0.2">
      <c r="A21" s="75" t="s">
        <v>23</v>
      </c>
      <c r="B21" s="121" t="str">
        <f>A11</f>
        <v>JA St Sylvain 2</v>
      </c>
      <c r="C21" s="119"/>
      <c r="D21" s="119"/>
      <c r="E21" s="119"/>
      <c r="F21" s="119"/>
      <c r="G21" s="119"/>
      <c r="H21" s="119"/>
      <c r="I21" s="119"/>
      <c r="J21" s="120"/>
      <c r="K21" s="165" t="str">
        <f>A14</f>
        <v>Champtoceaux G Pompidou 1</v>
      </c>
      <c r="L21" s="119"/>
      <c r="M21" s="119"/>
      <c r="N21" s="119"/>
      <c r="O21" s="119"/>
      <c r="P21" s="119"/>
      <c r="Q21" s="119"/>
      <c r="R21" s="119"/>
      <c r="S21" s="120"/>
      <c r="T21" s="45"/>
      <c r="U21" s="77"/>
      <c r="V21" s="1"/>
      <c r="W21" s="1"/>
      <c r="X21" s="1"/>
      <c r="Y21" s="1"/>
      <c r="Z21" s="1"/>
      <c r="AA21" s="1"/>
      <c r="AB21" s="1"/>
      <c r="AC21" s="47"/>
    </row>
    <row r="22" spans="1:29" ht="15" customHeight="1" x14ac:dyDescent="0.2">
      <c r="A22" s="16" t="s">
        <v>24</v>
      </c>
      <c r="B22" s="121" t="str">
        <f>A10</f>
        <v>St Jo Chemillé 2</v>
      </c>
      <c r="C22" s="119"/>
      <c r="D22" s="119"/>
      <c r="E22" s="119"/>
      <c r="F22" s="119"/>
      <c r="G22" s="119"/>
      <c r="H22" s="119"/>
      <c r="I22" s="119"/>
      <c r="J22" s="120"/>
      <c r="K22" s="165" t="str">
        <f>A8</f>
        <v>Dom Sortais Beaupréau 1</v>
      </c>
      <c r="L22" s="119"/>
      <c r="M22" s="119"/>
      <c r="N22" s="119"/>
      <c r="O22" s="119"/>
      <c r="P22" s="119"/>
      <c r="Q22" s="119"/>
      <c r="R22" s="119"/>
      <c r="S22" s="120"/>
      <c r="T22" s="45"/>
      <c r="U22" s="77"/>
      <c r="V22" s="1"/>
      <c r="W22" s="1"/>
      <c r="X22" s="1"/>
      <c r="Y22" s="1"/>
      <c r="Z22" s="1"/>
      <c r="AA22" s="1"/>
      <c r="AB22" s="1"/>
      <c r="AC22" s="47" t="s">
        <v>18</v>
      </c>
    </row>
    <row r="23" spans="1:29" ht="15" customHeight="1" x14ac:dyDescent="0.2">
      <c r="A23" s="16" t="s">
        <v>25</v>
      </c>
      <c r="B23" s="121" t="str">
        <f>A15</f>
        <v>Baugé Chateaucoin 2</v>
      </c>
      <c r="C23" s="119"/>
      <c r="D23" s="119"/>
      <c r="E23" s="119"/>
      <c r="F23" s="119"/>
      <c r="G23" s="119"/>
      <c r="H23" s="119"/>
      <c r="I23" s="119"/>
      <c r="J23" s="120"/>
      <c r="K23" s="165" t="str">
        <f>A11</f>
        <v>JA St Sylvain 2</v>
      </c>
      <c r="L23" s="119"/>
      <c r="M23" s="119"/>
      <c r="N23" s="119"/>
      <c r="O23" s="119"/>
      <c r="P23" s="119"/>
      <c r="Q23" s="119"/>
      <c r="R23" s="119"/>
      <c r="S23" s="120"/>
      <c r="T23" s="50"/>
      <c r="U23" s="78"/>
      <c r="V23" s="1"/>
      <c r="W23" s="1"/>
      <c r="X23" s="1"/>
      <c r="Y23" s="1"/>
      <c r="Z23" s="1"/>
      <c r="AA23" s="1"/>
      <c r="AB23" s="1"/>
      <c r="AC23" s="47"/>
    </row>
    <row r="24" spans="1:29" ht="15" customHeight="1" x14ac:dyDescent="0.2">
      <c r="A24" s="16" t="s">
        <v>26</v>
      </c>
      <c r="B24" s="121" t="str">
        <f>A8</f>
        <v>Dom Sortais Beaupréau 1</v>
      </c>
      <c r="C24" s="119"/>
      <c r="D24" s="119"/>
      <c r="E24" s="119"/>
      <c r="F24" s="119"/>
      <c r="G24" s="119"/>
      <c r="H24" s="119"/>
      <c r="I24" s="119"/>
      <c r="J24" s="120"/>
      <c r="K24" s="165" t="str">
        <f>A16</f>
        <v>St Georges JR 3</v>
      </c>
      <c r="L24" s="119"/>
      <c r="M24" s="119"/>
      <c r="N24" s="119"/>
      <c r="O24" s="119"/>
      <c r="P24" s="119"/>
      <c r="Q24" s="119"/>
      <c r="R24" s="119"/>
      <c r="S24" s="120"/>
      <c r="T24" s="50"/>
      <c r="U24" s="78"/>
      <c r="V24" s="1"/>
      <c r="W24" s="1"/>
      <c r="X24" s="1"/>
      <c r="Y24" s="1"/>
      <c r="Z24" s="1"/>
      <c r="AA24" s="1"/>
      <c r="AB24" s="1"/>
      <c r="AC24" s="47"/>
    </row>
    <row r="25" spans="1:29" ht="15" customHeight="1" x14ac:dyDescent="0.2">
      <c r="A25" s="16" t="s">
        <v>27</v>
      </c>
      <c r="B25" s="121" t="str">
        <f>A11</f>
        <v>JA St Sylvain 2</v>
      </c>
      <c r="C25" s="119"/>
      <c r="D25" s="119"/>
      <c r="E25" s="119"/>
      <c r="F25" s="119"/>
      <c r="G25" s="119"/>
      <c r="H25" s="119"/>
      <c r="I25" s="119"/>
      <c r="J25" s="120"/>
      <c r="K25" s="165" t="str">
        <f>A10</f>
        <v>St Jo Chemillé 2</v>
      </c>
      <c r="L25" s="119"/>
      <c r="M25" s="119"/>
      <c r="N25" s="119"/>
      <c r="O25" s="119"/>
      <c r="P25" s="119"/>
      <c r="Q25" s="119"/>
      <c r="R25" s="119"/>
      <c r="S25" s="120"/>
      <c r="T25" s="50"/>
      <c r="U25" s="78"/>
      <c r="V25" s="1"/>
      <c r="W25" s="1"/>
      <c r="X25" s="1"/>
      <c r="Y25" s="1"/>
      <c r="Z25" s="1"/>
      <c r="AA25" s="1"/>
      <c r="AB25" s="1"/>
      <c r="AC25" s="47"/>
    </row>
    <row r="26" spans="1:29" ht="15" customHeight="1" x14ac:dyDescent="0.2">
      <c r="A26" s="16" t="s">
        <v>28</v>
      </c>
      <c r="B26" s="121" t="str">
        <f>A13</f>
        <v>Angers J Vilar 1</v>
      </c>
      <c r="C26" s="119"/>
      <c r="D26" s="119"/>
      <c r="E26" s="119"/>
      <c r="F26" s="119"/>
      <c r="G26" s="119"/>
      <c r="H26" s="119"/>
      <c r="I26" s="119"/>
      <c r="J26" s="120"/>
      <c r="K26" s="165" t="str">
        <f>A8</f>
        <v>Dom Sortais Beaupréau 1</v>
      </c>
      <c r="L26" s="119"/>
      <c r="M26" s="119"/>
      <c r="N26" s="119"/>
      <c r="O26" s="119"/>
      <c r="P26" s="119"/>
      <c r="Q26" s="119"/>
      <c r="R26" s="119"/>
      <c r="S26" s="120"/>
      <c r="T26" s="50"/>
      <c r="U26" s="78"/>
      <c r="V26" s="1"/>
      <c r="W26" s="1"/>
      <c r="X26" s="1"/>
      <c r="Y26" s="47"/>
      <c r="Z26" s="1"/>
      <c r="AA26" s="1"/>
      <c r="AB26" s="1"/>
      <c r="AC26" s="47"/>
    </row>
    <row r="27" spans="1:29" ht="15" customHeight="1" x14ac:dyDescent="0.2">
      <c r="A27" s="16" t="s">
        <v>29</v>
      </c>
      <c r="B27" s="121" t="str">
        <f>A10</f>
        <v>St Jo Chemillé 2</v>
      </c>
      <c r="C27" s="119"/>
      <c r="D27" s="119"/>
      <c r="E27" s="119"/>
      <c r="F27" s="119"/>
      <c r="G27" s="119"/>
      <c r="H27" s="119"/>
      <c r="I27" s="119"/>
      <c r="J27" s="120"/>
      <c r="K27" s="165" t="str">
        <f>A15</f>
        <v>Baugé Chateaucoin 2</v>
      </c>
      <c r="L27" s="119"/>
      <c r="M27" s="119"/>
      <c r="N27" s="119"/>
      <c r="O27" s="119"/>
      <c r="P27" s="119"/>
      <c r="Q27" s="119"/>
      <c r="R27" s="119"/>
      <c r="S27" s="120"/>
      <c r="T27" s="79"/>
      <c r="U27" s="78"/>
      <c r="V27" s="1"/>
      <c r="W27" s="1"/>
      <c r="X27" s="1"/>
      <c r="Y27" s="47"/>
      <c r="Z27" s="1"/>
      <c r="AA27" s="1"/>
      <c r="AB27" s="1"/>
      <c r="AC27" s="53"/>
    </row>
    <row r="28" spans="1:29" ht="15" customHeight="1" x14ac:dyDescent="0.2">
      <c r="A28" s="16" t="s">
        <v>30</v>
      </c>
      <c r="B28" s="166"/>
      <c r="C28" s="119"/>
      <c r="D28" s="119"/>
      <c r="E28" s="119"/>
      <c r="F28" s="119"/>
      <c r="G28" s="119"/>
      <c r="H28" s="119"/>
      <c r="I28" s="119"/>
      <c r="J28" s="120"/>
      <c r="K28" s="173"/>
      <c r="L28" s="119"/>
      <c r="M28" s="119"/>
      <c r="N28" s="119"/>
      <c r="O28" s="119"/>
      <c r="P28" s="119"/>
      <c r="Q28" s="119"/>
      <c r="R28" s="119"/>
      <c r="S28" s="120"/>
      <c r="T28" s="79"/>
      <c r="U28" s="78"/>
      <c r="V28" s="1"/>
      <c r="W28" s="1"/>
      <c r="X28" s="1"/>
      <c r="Y28" s="47"/>
      <c r="Z28" s="1"/>
      <c r="AA28" s="1"/>
      <c r="AB28" s="1"/>
      <c r="AC28" s="53"/>
    </row>
    <row r="29" spans="1:29" ht="15" customHeight="1" x14ac:dyDescent="0.2">
      <c r="A29" s="16" t="s">
        <v>31</v>
      </c>
      <c r="B29" s="121" t="str">
        <f>A8</f>
        <v>Dom Sortais Beaupréau 1</v>
      </c>
      <c r="C29" s="119"/>
      <c r="D29" s="119"/>
      <c r="E29" s="119"/>
      <c r="F29" s="119"/>
      <c r="G29" s="119"/>
      <c r="H29" s="119"/>
      <c r="I29" s="119"/>
      <c r="J29" s="120"/>
      <c r="K29" s="165" t="str">
        <f t="shared" ref="K29:K30" si="55">A12</f>
        <v>JB St Macaire 3</v>
      </c>
      <c r="L29" s="119"/>
      <c r="M29" s="119"/>
      <c r="N29" s="119"/>
      <c r="O29" s="119"/>
      <c r="P29" s="119"/>
      <c r="Q29" s="119"/>
      <c r="R29" s="119"/>
      <c r="S29" s="120"/>
      <c r="T29" s="79"/>
      <c r="U29" s="78"/>
      <c r="V29" s="1"/>
      <c r="W29" s="1"/>
      <c r="X29" s="1"/>
      <c r="Y29" s="47"/>
      <c r="Z29" s="1"/>
      <c r="AA29" s="1"/>
      <c r="AB29" s="1"/>
      <c r="AC29" s="1"/>
    </row>
    <row r="30" spans="1:29" ht="15" customHeight="1" x14ac:dyDescent="0.2">
      <c r="A30" s="16" t="s">
        <v>32</v>
      </c>
      <c r="B30" s="121" t="str">
        <f>A11</f>
        <v>JA St Sylvain 2</v>
      </c>
      <c r="C30" s="119"/>
      <c r="D30" s="119"/>
      <c r="E30" s="119"/>
      <c r="F30" s="119"/>
      <c r="G30" s="119"/>
      <c r="H30" s="119"/>
      <c r="I30" s="119"/>
      <c r="J30" s="120"/>
      <c r="K30" s="165" t="str">
        <f t="shared" si="55"/>
        <v>Angers J Vilar 1</v>
      </c>
      <c r="L30" s="119"/>
      <c r="M30" s="119"/>
      <c r="N30" s="119"/>
      <c r="O30" s="119"/>
      <c r="P30" s="119"/>
      <c r="Q30" s="119"/>
      <c r="R30" s="119"/>
      <c r="S30" s="120"/>
      <c r="T30" s="79"/>
      <c r="U30" s="78"/>
      <c r="V30" s="1"/>
      <c r="W30" s="1"/>
      <c r="X30" s="1"/>
      <c r="Y30" s="47"/>
      <c r="Z30" s="1"/>
      <c r="AA30" s="1"/>
      <c r="AB30" s="1"/>
      <c r="AC30" s="3"/>
    </row>
    <row r="31" spans="1:29" ht="15" customHeight="1" x14ac:dyDescent="0.2">
      <c r="A31" s="16" t="s">
        <v>33</v>
      </c>
      <c r="B31" s="121" t="str">
        <f>A14</f>
        <v>Champtoceaux G Pompidou 1</v>
      </c>
      <c r="C31" s="119"/>
      <c r="D31" s="119"/>
      <c r="E31" s="119"/>
      <c r="F31" s="119"/>
      <c r="G31" s="119"/>
      <c r="H31" s="119"/>
      <c r="I31" s="119"/>
      <c r="J31" s="120"/>
      <c r="K31" s="165" t="str">
        <f>A9</f>
        <v>St Jo Longué 1</v>
      </c>
      <c r="L31" s="119"/>
      <c r="M31" s="119"/>
      <c r="N31" s="119"/>
      <c r="O31" s="119"/>
      <c r="P31" s="119"/>
      <c r="Q31" s="119"/>
      <c r="R31" s="119"/>
      <c r="S31" s="120"/>
      <c r="T31" s="50"/>
      <c r="U31" s="78"/>
      <c r="V31" s="1"/>
      <c r="W31" s="1"/>
      <c r="X31" s="1"/>
      <c r="Y31" s="53"/>
      <c r="Z31" s="1"/>
      <c r="AA31" s="1"/>
      <c r="AB31" s="1"/>
      <c r="AC31" s="3"/>
    </row>
    <row r="32" spans="1:29" ht="15" customHeight="1" x14ac:dyDescent="0.2">
      <c r="A32" s="16" t="s">
        <v>34</v>
      </c>
      <c r="B32" s="121" t="str">
        <f>A12</f>
        <v>JB St Macaire 3</v>
      </c>
      <c r="C32" s="119"/>
      <c r="D32" s="119"/>
      <c r="E32" s="119"/>
      <c r="F32" s="119"/>
      <c r="G32" s="119"/>
      <c r="H32" s="119"/>
      <c r="I32" s="119"/>
      <c r="J32" s="120"/>
      <c r="K32" s="165" t="str">
        <f>A11</f>
        <v>JA St Sylvain 2</v>
      </c>
      <c r="L32" s="119"/>
      <c r="M32" s="119"/>
      <c r="N32" s="119"/>
      <c r="O32" s="119"/>
      <c r="P32" s="119"/>
      <c r="Q32" s="119"/>
      <c r="R32" s="119"/>
      <c r="S32" s="120"/>
      <c r="T32" s="50"/>
      <c r="U32" s="78"/>
      <c r="V32" s="1"/>
      <c r="W32" s="1"/>
      <c r="X32" s="1"/>
      <c r="Y32" s="1"/>
      <c r="Z32" s="1"/>
      <c r="AA32" s="1"/>
      <c r="AB32" s="1"/>
      <c r="AC32" s="3"/>
    </row>
    <row r="33" spans="1:29" ht="15" customHeight="1" x14ac:dyDescent="0.2">
      <c r="A33" s="16" t="s">
        <v>35</v>
      </c>
      <c r="B33" s="121" t="str">
        <f>A8</f>
        <v>Dom Sortais Beaupréau 1</v>
      </c>
      <c r="C33" s="119"/>
      <c r="D33" s="119"/>
      <c r="E33" s="119"/>
      <c r="F33" s="119"/>
      <c r="G33" s="119"/>
      <c r="H33" s="119"/>
      <c r="I33" s="119"/>
      <c r="J33" s="120"/>
      <c r="K33" s="165" t="str">
        <f>A9</f>
        <v>St Jo Longué 1</v>
      </c>
      <c r="L33" s="119"/>
      <c r="M33" s="119"/>
      <c r="N33" s="119"/>
      <c r="O33" s="119"/>
      <c r="P33" s="119"/>
      <c r="Q33" s="119"/>
      <c r="R33" s="119"/>
      <c r="S33" s="120"/>
      <c r="T33" s="50"/>
      <c r="U33" s="78"/>
      <c r="V33" s="1"/>
      <c r="W33" s="1"/>
      <c r="X33" s="1"/>
      <c r="Y33" s="1"/>
      <c r="Z33" s="1"/>
      <c r="AA33" s="1"/>
      <c r="AB33" s="1"/>
      <c r="AC33" s="3"/>
    </row>
    <row r="34" spans="1:29" ht="15" customHeight="1" x14ac:dyDescent="0.2">
      <c r="A34" s="16" t="s">
        <v>36</v>
      </c>
      <c r="B34" s="121" t="str">
        <f>A15</f>
        <v>Baugé Chateaucoin 2</v>
      </c>
      <c r="C34" s="119"/>
      <c r="D34" s="119"/>
      <c r="E34" s="119"/>
      <c r="F34" s="119"/>
      <c r="G34" s="119"/>
      <c r="H34" s="119"/>
      <c r="I34" s="119"/>
      <c r="J34" s="120"/>
      <c r="K34" s="165" t="str">
        <f>A12</f>
        <v>JB St Macaire 3</v>
      </c>
      <c r="L34" s="119"/>
      <c r="M34" s="119"/>
      <c r="N34" s="119"/>
      <c r="O34" s="119"/>
      <c r="P34" s="119"/>
      <c r="Q34" s="119"/>
      <c r="R34" s="119"/>
      <c r="S34" s="120"/>
      <c r="T34" s="50"/>
      <c r="U34" s="78"/>
      <c r="V34" s="1"/>
      <c r="W34" s="1"/>
      <c r="X34" s="1"/>
      <c r="Y34" s="1"/>
      <c r="Z34" s="1"/>
      <c r="AA34" s="1"/>
      <c r="AB34" s="1"/>
      <c r="AC34" s="3"/>
    </row>
    <row r="35" spans="1:29" ht="15" customHeight="1" x14ac:dyDescent="0.2">
      <c r="A35" s="27" t="s">
        <v>37</v>
      </c>
      <c r="B35" s="121" t="str">
        <f>A8</f>
        <v>Dom Sortais Beaupréau 1</v>
      </c>
      <c r="C35" s="119"/>
      <c r="D35" s="119"/>
      <c r="E35" s="119"/>
      <c r="F35" s="119"/>
      <c r="G35" s="119"/>
      <c r="H35" s="119"/>
      <c r="I35" s="119"/>
      <c r="J35" s="120"/>
      <c r="K35" s="165" t="str">
        <f>A14</f>
        <v>Champtoceaux G Pompidou 1</v>
      </c>
      <c r="L35" s="119"/>
      <c r="M35" s="119"/>
      <c r="N35" s="119"/>
      <c r="O35" s="119"/>
      <c r="P35" s="119"/>
      <c r="Q35" s="119"/>
      <c r="R35" s="119"/>
      <c r="S35" s="120"/>
      <c r="T35" s="55"/>
      <c r="U35" s="80"/>
      <c r="V35" s="1"/>
      <c r="W35" s="1"/>
      <c r="X35" s="1"/>
      <c r="Y35" s="1"/>
      <c r="Z35" s="1"/>
      <c r="AA35" s="1"/>
      <c r="AB35" s="1"/>
      <c r="AC35" s="3"/>
    </row>
    <row r="36" spans="1:29" ht="15" customHeight="1" x14ac:dyDescent="0.2">
      <c r="A36" s="27" t="s">
        <v>38</v>
      </c>
      <c r="B36" s="121" t="str">
        <f>A12</f>
        <v>JB St Macaire 3</v>
      </c>
      <c r="C36" s="119"/>
      <c r="D36" s="119"/>
      <c r="E36" s="119"/>
      <c r="F36" s="119"/>
      <c r="G36" s="119"/>
      <c r="H36" s="119"/>
      <c r="I36" s="119"/>
      <c r="J36" s="120"/>
      <c r="K36" s="165" t="str">
        <f>A16</f>
        <v>St Georges JR 3</v>
      </c>
      <c r="L36" s="119"/>
      <c r="M36" s="119"/>
      <c r="N36" s="119"/>
      <c r="O36" s="119"/>
      <c r="P36" s="119"/>
      <c r="Q36" s="119"/>
      <c r="R36" s="119"/>
      <c r="S36" s="120"/>
      <c r="T36" s="55"/>
      <c r="U36" s="80"/>
      <c r="V36" s="1"/>
      <c r="W36" s="1"/>
      <c r="X36" s="1"/>
      <c r="Y36" s="1"/>
      <c r="Z36" s="1"/>
      <c r="AA36" s="1"/>
      <c r="AB36" s="1"/>
      <c r="AC36" s="3"/>
    </row>
    <row r="37" spans="1:29" ht="15" customHeight="1" x14ac:dyDescent="0.2">
      <c r="A37" s="81" t="s">
        <v>39</v>
      </c>
      <c r="B37" s="166"/>
      <c r="C37" s="119"/>
      <c r="D37" s="119"/>
      <c r="E37" s="119"/>
      <c r="F37" s="119"/>
      <c r="G37" s="119"/>
      <c r="H37" s="119"/>
      <c r="I37" s="119"/>
      <c r="J37" s="120"/>
      <c r="K37" s="173"/>
      <c r="L37" s="119"/>
      <c r="M37" s="119"/>
      <c r="N37" s="119"/>
      <c r="O37" s="119"/>
      <c r="P37" s="119"/>
      <c r="Q37" s="119"/>
      <c r="R37" s="119"/>
      <c r="S37" s="120"/>
      <c r="T37" s="58"/>
      <c r="U37" s="82"/>
      <c r="V37" s="1"/>
      <c r="W37" s="1"/>
      <c r="X37" s="1"/>
      <c r="Y37" s="1"/>
      <c r="Z37" s="1"/>
      <c r="AA37" s="1"/>
      <c r="AB37" s="1"/>
      <c r="AC37" s="3"/>
    </row>
    <row r="38" spans="1:29" ht="15" customHeight="1" x14ac:dyDescent="0.25">
      <c r="A38" s="83" t="str">
        <f>Paramètres!F4</f>
        <v>A10</v>
      </c>
      <c r="B38" s="177" t="s">
        <v>19</v>
      </c>
      <c r="C38" s="154"/>
      <c r="D38" s="154"/>
      <c r="E38" s="154"/>
      <c r="F38" s="154"/>
      <c r="G38" s="154"/>
      <c r="H38" s="154"/>
      <c r="I38" s="154"/>
      <c r="J38" s="178"/>
      <c r="K38" s="179" t="s">
        <v>20</v>
      </c>
      <c r="L38" s="154"/>
      <c r="M38" s="154"/>
      <c r="N38" s="154"/>
      <c r="O38" s="154"/>
      <c r="P38" s="154"/>
      <c r="Q38" s="154"/>
      <c r="R38" s="154"/>
      <c r="S38" s="155"/>
      <c r="T38" s="128" t="s">
        <v>21</v>
      </c>
      <c r="U38" s="180"/>
      <c r="V38" s="1"/>
      <c r="W38" s="1"/>
      <c r="X38" s="1"/>
      <c r="Y38" s="3"/>
      <c r="Z38" s="1"/>
      <c r="AA38" s="1"/>
      <c r="AB38" s="1"/>
      <c r="AC38" s="60"/>
    </row>
    <row r="39" spans="1:29" ht="15" customHeight="1" x14ac:dyDescent="0.2">
      <c r="A39" s="75" t="s">
        <v>22</v>
      </c>
      <c r="B39" s="121" t="str">
        <f>A9</f>
        <v>St Jo Longué 1</v>
      </c>
      <c r="C39" s="119"/>
      <c r="D39" s="119"/>
      <c r="E39" s="119"/>
      <c r="F39" s="119"/>
      <c r="G39" s="119"/>
      <c r="H39" s="119"/>
      <c r="I39" s="119"/>
      <c r="J39" s="120"/>
      <c r="K39" s="165" t="str">
        <f>A10</f>
        <v>St Jo Chemillé 2</v>
      </c>
      <c r="L39" s="119"/>
      <c r="M39" s="119"/>
      <c r="N39" s="119"/>
      <c r="O39" s="119"/>
      <c r="P39" s="119"/>
      <c r="Q39" s="119"/>
      <c r="R39" s="119"/>
      <c r="S39" s="120"/>
      <c r="T39" s="45"/>
      <c r="U39" s="76"/>
      <c r="V39" s="1"/>
      <c r="W39" s="1"/>
      <c r="X39" s="1"/>
      <c r="Y39" s="1"/>
      <c r="Z39" s="1"/>
      <c r="AA39" s="1"/>
      <c r="AB39" s="1"/>
      <c r="AC39" s="3"/>
    </row>
    <row r="40" spans="1:29" ht="15" customHeight="1" x14ac:dyDescent="0.2">
      <c r="A40" s="75" t="s">
        <v>23</v>
      </c>
      <c r="B40" s="121" t="str">
        <f>A12</f>
        <v>JB St Macaire 3</v>
      </c>
      <c r="C40" s="119"/>
      <c r="D40" s="119"/>
      <c r="E40" s="119"/>
      <c r="F40" s="119"/>
      <c r="G40" s="119"/>
      <c r="H40" s="119"/>
      <c r="I40" s="119"/>
      <c r="J40" s="120"/>
      <c r="K40" s="165" t="str">
        <f>A13</f>
        <v>Angers J Vilar 1</v>
      </c>
      <c r="L40" s="119"/>
      <c r="M40" s="119"/>
      <c r="N40" s="119"/>
      <c r="O40" s="119"/>
      <c r="P40" s="119"/>
      <c r="Q40" s="119"/>
      <c r="R40" s="119"/>
      <c r="S40" s="120"/>
      <c r="T40" s="45"/>
      <c r="U40" s="77"/>
      <c r="V40" s="1"/>
      <c r="W40" s="1"/>
      <c r="X40" s="1"/>
      <c r="Y40" s="1"/>
      <c r="Z40" s="1"/>
      <c r="AA40" s="1"/>
      <c r="AB40" s="1"/>
      <c r="AC40" s="3"/>
    </row>
    <row r="41" spans="1:29" ht="15" customHeight="1" x14ac:dyDescent="0.2">
      <c r="A41" s="16" t="s">
        <v>24</v>
      </c>
      <c r="B41" s="121" t="str">
        <f>A16</f>
        <v>St Georges JR 3</v>
      </c>
      <c r="C41" s="119"/>
      <c r="D41" s="119"/>
      <c r="E41" s="119"/>
      <c r="F41" s="119"/>
      <c r="G41" s="119"/>
      <c r="H41" s="119"/>
      <c r="I41" s="119"/>
      <c r="J41" s="120"/>
      <c r="K41" s="165" t="str">
        <f>A9</f>
        <v>St Jo Longué 1</v>
      </c>
      <c r="L41" s="119"/>
      <c r="M41" s="119"/>
      <c r="N41" s="119"/>
      <c r="O41" s="119"/>
      <c r="P41" s="119"/>
      <c r="Q41" s="119"/>
      <c r="R41" s="119"/>
      <c r="S41" s="120"/>
      <c r="T41" s="45"/>
      <c r="U41" s="77"/>
      <c r="V41" s="1"/>
      <c r="W41" s="1"/>
      <c r="X41" s="1"/>
      <c r="Y41" s="3"/>
      <c r="Z41" s="1"/>
      <c r="AA41" s="1"/>
      <c r="AB41" s="1"/>
      <c r="AC41" s="1"/>
    </row>
    <row r="42" spans="1:29" ht="15" customHeight="1" x14ac:dyDescent="0.25">
      <c r="A42" s="16" t="s">
        <v>25</v>
      </c>
      <c r="B42" s="121" t="str">
        <f>A14</f>
        <v>Champtoceaux G Pompidou 1</v>
      </c>
      <c r="C42" s="119"/>
      <c r="D42" s="119"/>
      <c r="E42" s="119"/>
      <c r="F42" s="119"/>
      <c r="G42" s="119"/>
      <c r="H42" s="119"/>
      <c r="I42" s="119"/>
      <c r="J42" s="120"/>
      <c r="K42" s="165" t="str">
        <f t="shared" ref="K42:K44" si="56">A12</f>
        <v>JB St Macaire 3</v>
      </c>
      <c r="L42" s="119"/>
      <c r="M42" s="119"/>
      <c r="N42" s="119"/>
      <c r="O42" s="119"/>
      <c r="P42" s="119"/>
      <c r="Q42" s="119"/>
      <c r="R42" s="119"/>
      <c r="S42" s="120"/>
      <c r="T42" s="50"/>
      <c r="U42" s="78"/>
      <c r="V42" s="1"/>
      <c r="W42" s="1"/>
      <c r="X42" s="1"/>
      <c r="Y42" s="3"/>
      <c r="Z42" s="1"/>
      <c r="AA42" s="1"/>
      <c r="AB42" s="1"/>
      <c r="AC42" s="60"/>
    </row>
    <row r="43" spans="1:29" ht="15" customHeight="1" x14ac:dyDescent="0.25">
      <c r="A43" s="16" t="s">
        <v>26</v>
      </c>
      <c r="B43" s="121" t="str">
        <f>A9</f>
        <v>St Jo Longué 1</v>
      </c>
      <c r="C43" s="119"/>
      <c r="D43" s="119"/>
      <c r="E43" s="119"/>
      <c r="F43" s="119"/>
      <c r="G43" s="119"/>
      <c r="H43" s="119"/>
      <c r="I43" s="119"/>
      <c r="J43" s="120"/>
      <c r="K43" s="165" t="str">
        <f t="shared" si="56"/>
        <v>Angers J Vilar 1</v>
      </c>
      <c r="L43" s="119"/>
      <c r="M43" s="119"/>
      <c r="N43" s="119"/>
      <c r="O43" s="119"/>
      <c r="P43" s="119"/>
      <c r="Q43" s="119"/>
      <c r="R43" s="119"/>
      <c r="S43" s="120"/>
      <c r="T43" s="50"/>
      <c r="U43" s="78"/>
      <c r="V43" s="1"/>
      <c r="W43" s="1"/>
      <c r="X43" s="1"/>
      <c r="Y43" s="1"/>
      <c r="Z43" s="1"/>
      <c r="AA43" s="1"/>
      <c r="AB43" s="1"/>
      <c r="AC43" s="60"/>
    </row>
    <row r="44" spans="1:29" ht="15" customHeight="1" x14ac:dyDescent="0.25">
      <c r="A44" s="16" t="s">
        <v>27</v>
      </c>
      <c r="B44" s="121" t="str">
        <f t="shared" ref="B44:B45" si="57">A15</f>
        <v>Baugé Chateaucoin 2</v>
      </c>
      <c r="C44" s="119"/>
      <c r="D44" s="119"/>
      <c r="E44" s="119"/>
      <c r="F44" s="119"/>
      <c r="G44" s="119"/>
      <c r="H44" s="119"/>
      <c r="I44" s="119"/>
      <c r="J44" s="120"/>
      <c r="K44" s="165" t="str">
        <f t="shared" si="56"/>
        <v>Champtoceaux G Pompidou 1</v>
      </c>
      <c r="L44" s="119"/>
      <c r="M44" s="119"/>
      <c r="N44" s="119"/>
      <c r="O44" s="119"/>
      <c r="P44" s="119"/>
      <c r="Q44" s="119"/>
      <c r="R44" s="119"/>
      <c r="S44" s="120"/>
      <c r="T44" s="50"/>
      <c r="U44" s="78"/>
      <c r="V44" s="1"/>
      <c r="W44" s="1"/>
      <c r="X44" s="1"/>
      <c r="Y44" s="1"/>
      <c r="Z44" s="1"/>
      <c r="AA44" s="1"/>
      <c r="AB44" s="1"/>
      <c r="AC44" s="60"/>
    </row>
    <row r="45" spans="1:29" ht="15" customHeight="1" x14ac:dyDescent="0.25">
      <c r="A45" s="16" t="s">
        <v>28</v>
      </c>
      <c r="B45" s="121" t="str">
        <f t="shared" si="57"/>
        <v>St Georges JR 3</v>
      </c>
      <c r="C45" s="119"/>
      <c r="D45" s="119"/>
      <c r="E45" s="119"/>
      <c r="F45" s="119"/>
      <c r="G45" s="119"/>
      <c r="H45" s="119"/>
      <c r="I45" s="119"/>
      <c r="J45" s="120"/>
      <c r="K45" s="165" t="str">
        <f>A11</f>
        <v>JA St Sylvain 2</v>
      </c>
      <c r="L45" s="119"/>
      <c r="M45" s="119"/>
      <c r="N45" s="119"/>
      <c r="O45" s="119"/>
      <c r="P45" s="119"/>
      <c r="Q45" s="119"/>
      <c r="R45" s="119"/>
      <c r="S45" s="120"/>
      <c r="T45" s="50"/>
      <c r="U45" s="78"/>
      <c r="V45" s="1"/>
      <c r="W45" s="1"/>
      <c r="X45" s="1"/>
      <c r="Y45" s="3" t="s">
        <v>18</v>
      </c>
      <c r="Z45" s="1"/>
      <c r="AA45" s="1"/>
      <c r="AB45" s="1"/>
      <c r="AC45" s="60"/>
    </row>
    <row r="46" spans="1:29" ht="15" customHeight="1" x14ac:dyDescent="0.25">
      <c r="A46" s="16" t="s">
        <v>29</v>
      </c>
      <c r="B46" s="121" t="str">
        <f>A12</f>
        <v>JB St Macaire 3</v>
      </c>
      <c r="C46" s="119"/>
      <c r="D46" s="119"/>
      <c r="E46" s="119"/>
      <c r="F46" s="119"/>
      <c r="G46" s="119"/>
      <c r="H46" s="119"/>
      <c r="I46" s="119"/>
      <c r="J46" s="120"/>
      <c r="K46" s="165" t="str">
        <f>A9</f>
        <v>St Jo Longué 1</v>
      </c>
      <c r="L46" s="119"/>
      <c r="M46" s="119"/>
      <c r="N46" s="119"/>
      <c r="O46" s="119"/>
      <c r="P46" s="119"/>
      <c r="Q46" s="119"/>
      <c r="R46" s="119"/>
      <c r="S46" s="120"/>
      <c r="T46" s="79"/>
      <c r="U46" s="78"/>
      <c r="V46" s="1"/>
      <c r="W46" s="1"/>
      <c r="X46" s="1"/>
      <c r="Y46" s="1"/>
      <c r="Z46" s="1"/>
      <c r="AA46" s="1"/>
      <c r="AB46" s="1"/>
      <c r="AC46" s="60" t="s">
        <v>18</v>
      </c>
    </row>
    <row r="47" spans="1:29" ht="15" customHeight="1" x14ac:dyDescent="0.25">
      <c r="A47" s="16" t="s">
        <v>30</v>
      </c>
      <c r="B47" s="166"/>
      <c r="C47" s="119"/>
      <c r="D47" s="119"/>
      <c r="E47" s="119"/>
      <c r="F47" s="119"/>
      <c r="G47" s="119"/>
      <c r="H47" s="119"/>
      <c r="I47" s="119"/>
      <c r="J47" s="120"/>
      <c r="K47" s="173"/>
      <c r="L47" s="119"/>
      <c r="M47" s="119"/>
      <c r="N47" s="119"/>
      <c r="O47" s="119"/>
      <c r="P47" s="119"/>
      <c r="Q47" s="119"/>
      <c r="R47" s="119"/>
      <c r="S47" s="120"/>
      <c r="T47" s="79"/>
      <c r="U47" s="78"/>
      <c r="V47" s="1"/>
      <c r="W47" s="1"/>
      <c r="X47" s="1"/>
      <c r="Y47" s="1"/>
      <c r="Z47" s="1"/>
      <c r="AA47" s="1"/>
      <c r="AB47" s="1"/>
      <c r="AC47" s="60" t="s">
        <v>18</v>
      </c>
    </row>
    <row r="48" spans="1:29" ht="15" customHeight="1" x14ac:dyDescent="0.25">
      <c r="A48" s="16" t="s">
        <v>31</v>
      </c>
      <c r="B48" s="121" t="str">
        <f>A10</f>
        <v>St Jo Chemillé 2</v>
      </c>
      <c r="C48" s="119"/>
      <c r="D48" s="119"/>
      <c r="E48" s="119"/>
      <c r="F48" s="119"/>
      <c r="G48" s="119"/>
      <c r="H48" s="119"/>
      <c r="I48" s="119"/>
      <c r="J48" s="120"/>
      <c r="K48" s="165" t="str">
        <f>A14</f>
        <v>Champtoceaux G Pompidou 1</v>
      </c>
      <c r="L48" s="119"/>
      <c r="M48" s="119"/>
      <c r="N48" s="119"/>
      <c r="O48" s="119"/>
      <c r="P48" s="119"/>
      <c r="Q48" s="119"/>
      <c r="R48" s="119"/>
      <c r="S48" s="120"/>
      <c r="T48" s="79"/>
      <c r="U48" s="78"/>
      <c r="V48" s="1" t="s">
        <v>18</v>
      </c>
      <c r="W48" s="1"/>
      <c r="X48" s="1"/>
      <c r="Y48" s="1"/>
      <c r="Z48" s="1"/>
      <c r="AA48" s="1"/>
      <c r="AB48" s="1"/>
      <c r="AC48" s="60" t="s">
        <v>18</v>
      </c>
    </row>
    <row r="49" spans="1:29" ht="15" customHeight="1" x14ac:dyDescent="0.25">
      <c r="A49" s="16" t="s">
        <v>32</v>
      </c>
      <c r="B49" s="121" t="str">
        <f>A15</f>
        <v>Baugé Chateaucoin 2</v>
      </c>
      <c r="C49" s="119"/>
      <c r="D49" s="119"/>
      <c r="E49" s="119"/>
      <c r="F49" s="119"/>
      <c r="G49" s="119"/>
      <c r="H49" s="119"/>
      <c r="I49" s="119"/>
      <c r="J49" s="120"/>
      <c r="K49" s="165" t="str">
        <f>A16</f>
        <v>St Georges JR 3</v>
      </c>
      <c r="L49" s="119"/>
      <c r="M49" s="119"/>
      <c r="N49" s="119"/>
      <c r="O49" s="119"/>
      <c r="P49" s="119"/>
      <c r="Q49" s="119"/>
      <c r="R49" s="119"/>
      <c r="S49" s="120"/>
      <c r="T49" s="79"/>
      <c r="U49" s="78"/>
      <c r="V49" s="1" t="s">
        <v>18</v>
      </c>
      <c r="W49" s="1"/>
      <c r="X49" s="1"/>
      <c r="Y49" s="1"/>
      <c r="Z49" s="60"/>
      <c r="AA49" s="1"/>
      <c r="AB49" s="1"/>
      <c r="AC49" s="60"/>
    </row>
    <row r="50" spans="1:29" ht="15" customHeight="1" x14ac:dyDescent="0.25">
      <c r="A50" s="16" t="s">
        <v>33</v>
      </c>
      <c r="B50" s="121" t="str">
        <f>A10</f>
        <v>St Jo Chemillé 2</v>
      </c>
      <c r="C50" s="119"/>
      <c r="D50" s="119"/>
      <c r="E50" s="119"/>
      <c r="F50" s="119"/>
      <c r="G50" s="119"/>
      <c r="H50" s="119"/>
      <c r="I50" s="119"/>
      <c r="J50" s="120"/>
      <c r="K50" s="165" t="str">
        <f>A16</f>
        <v>St Georges JR 3</v>
      </c>
      <c r="L50" s="119"/>
      <c r="M50" s="119"/>
      <c r="N50" s="119"/>
      <c r="O50" s="119"/>
      <c r="P50" s="119"/>
      <c r="Q50" s="119"/>
      <c r="R50" s="119"/>
      <c r="S50" s="120"/>
      <c r="T50" s="50"/>
      <c r="U50" s="78"/>
      <c r="V50" s="1" t="s">
        <v>18</v>
      </c>
      <c r="W50" s="1"/>
      <c r="X50" s="1"/>
      <c r="Y50" s="1"/>
      <c r="Z50" s="60"/>
      <c r="AA50" s="1"/>
      <c r="AB50" s="1"/>
      <c r="AC50" s="60"/>
    </row>
    <row r="51" spans="1:29" ht="15" customHeight="1" x14ac:dyDescent="0.25">
      <c r="A51" s="16" t="s">
        <v>34</v>
      </c>
      <c r="B51" s="121" t="str">
        <f>A13</f>
        <v>Angers J Vilar 1</v>
      </c>
      <c r="C51" s="119"/>
      <c r="D51" s="119"/>
      <c r="E51" s="119"/>
      <c r="F51" s="119"/>
      <c r="G51" s="119"/>
      <c r="H51" s="119"/>
      <c r="I51" s="119"/>
      <c r="J51" s="120"/>
      <c r="K51" s="165" t="str">
        <f>A15</f>
        <v>Baugé Chateaucoin 2</v>
      </c>
      <c r="L51" s="119"/>
      <c r="M51" s="119"/>
      <c r="N51" s="119"/>
      <c r="O51" s="119"/>
      <c r="P51" s="119"/>
      <c r="Q51" s="119"/>
      <c r="R51" s="119"/>
      <c r="S51" s="120"/>
      <c r="T51" s="50"/>
      <c r="U51" s="78"/>
      <c r="V51" s="1"/>
      <c r="W51" s="1"/>
      <c r="X51" s="1"/>
      <c r="Y51" s="1"/>
      <c r="Z51" s="60"/>
      <c r="AA51" s="1"/>
      <c r="AB51" s="1"/>
      <c r="AC51" s="60"/>
    </row>
    <row r="52" spans="1:29" ht="15" customHeight="1" x14ac:dyDescent="0.2">
      <c r="A52" s="16" t="s">
        <v>35</v>
      </c>
      <c r="B52" s="121" t="str">
        <f t="shared" ref="B52:B53" si="58">A13</f>
        <v>Angers J Vilar 1</v>
      </c>
      <c r="C52" s="119"/>
      <c r="D52" s="119"/>
      <c r="E52" s="119"/>
      <c r="F52" s="119"/>
      <c r="G52" s="119"/>
      <c r="H52" s="119"/>
      <c r="I52" s="119"/>
      <c r="J52" s="120"/>
      <c r="K52" s="165" t="str">
        <f>A10</f>
        <v>St Jo Chemillé 2</v>
      </c>
      <c r="L52" s="119"/>
      <c r="M52" s="119"/>
      <c r="N52" s="119"/>
      <c r="O52" s="119"/>
      <c r="P52" s="119"/>
      <c r="Q52" s="119"/>
      <c r="R52" s="119"/>
      <c r="S52" s="120"/>
      <c r="T52" s="50"/>
      <c r="U52" s="78"/>
      <c r="V52" s="1"/>
      <c r="W52" s="1"/>
      <c r="X52" s="1"/>
      <c r="Y52" s="1"/>
      <c r="Z52" s="1"/>
      <c r="AA52" s="1"/>
      <c r="AB52" s="1"/>
      <c r="AC52" s="1"/>
    </row>
    <row r="53" spans="1:29" ht="15" customHeight="1" x14ac:dyDescent="0.25">
      <c r="A53" s="16" t="s">
        <v>36</v>
      </c>
      <c r="B53" s="121" t="str">
        <f t="shared" si="58"/>
        <v>Champtoceaux G Pompidou 1</v>
      </c>
      <c r="C53" s="119"/>
      <c r="D53" s="119"/>
      <c r="E53" s="119"/>
      <c r="F53" s="119"/>
      <c r="G53" s="119"/>
      <c r="H53" s="119"/>
      <c r="I53" s="119"/>
      <c r="J53" s="120"/>
      <c r="K53" s="165" t="str">
        <f>A16</f>
        <v>St Georges JR 3</v>
      </c>
      <c r="L53" s="119"/>
      <c r="M53" s="119"/>
      <c r="N53" s="119"/>
      <c r="O53" s="119"/>
      <c r="P53" s="119"/>
      <c r="Q53" s="119"/>
      <c r="R53" s="119"/>
      <c r="S53" s="120"/>
      <c r="T53" s="50"/>
      <c r="U53" s="78"/>
      <c r="V53" s="1"/>
      <c r="W53" s="1"/>
      <c r="X53" s="1"/>
      <c r="Y53" s="1"/>
      <c r="Z53" s="1"/>
      <c r="AA53" s="1"/>
      <c r="AB53" s="1"/>
      <c r="AC53" s="61"/>
    </row>
    <row r="54" spans="1:29" ht="15" customHeight="1" x14ac:dyDescent="0.25">
      <c r="A54" s="27" t="s">
        <v>37</v>
      </c>
      <c r="B54" s="121" t="str">
        <f>A9</f>
        <v>St Jo Longué 1</v>
      </c>
      <c r="C54" s="119"/>
      <c r="D54" s="119"/>
      <c r="E54" s="119"/>
      <c r="F54" s="119"/>
      <c r="G54" s="119"/>
      <c r="H54" s="119"/>
      <c r="I54" s="119"/>
      <c r="J54" s="120"/>
      <c r="K54" s="165" t="str">
        <f>A11</f>
        <v>JA St Sylvain 2</v>
      </c>
      <c r="L54" s="119"/>
      <c r="M54" s="119"/>
      <c r="N54" s="119"/>
      <c r="O54" s="119"/>
      <c r="P54" s="119"/>
      <c r="Q54" s="119"/>
      <c r="R54" s="119"/>
      <c r="S54" s="120"/>
      <c r="T54" s="55"/>
      <c r="U54" s="80"/>
      <c r="V54" s="1"/>
      <c r="W54" s="1"/>
      <c r="X54" s="1"/>
      <c r="Y54" s="1"/>
      <c r="Z54" s="1"/>
      <c r="AA54" s="1"/>
      <c r="AB54" s="1"/>
      <c r="AC54" s="61"/>
    </row>
    <row r="55" spans="1:29" ht="15" customHeight="1" x14ac:dyDescent="0.25">
      <c r="A55" s="27" t="s">
        <v>38</v>
      </c>
      <c r="B55" s="121" t="str">
        <f>A13</f>
        <v>Angers J Vilar 1</v>
      </c>
      <c r="C55" s="119"/>
      <c r="D55" s="119"/>
      <c r="E55" s="119"/>
      <c r="F55" s="119"/>
      <c r="G55" s="119"/>
      <c r="H55" s="119"/>
      <c r="I55" s="119"/>
      <c r="J55" s="120"/>
      <c r="K55" s="165" t="str">
        <f>A14</f>
        <v>Champtoceaux G Pompidou 1</v>
      </c>
      <c r="L55" s="119"/>
      <c r="M55" s="119"/>
      <c r="N55" s="119"/>
      <c r="O55" s="119"/>
      <c r="P55" s="119"/>
      <c r="Q55" s="119"/>
      <c r="R55" s="119"/>
      <c r="S55" s="120"/>
      <c r="T55" s="55"/>
      <c r="U55" s="80"/>
      <c r="V55" s="1"/>
      <c r="W55" s="1"/>
      <c r="X55" s="1"/>
      <c r="Y55" s="1"/>
      <c r="Z55" s="1"/>
      <c r="AA55" s="1"/>
      <c r="AB55" s="1"/>
      <c r="AC55" s="61"/>
    </row>
    <row r="56" spans="1:29" ht="15" customHeight="1" x14ac:dyDescent="0.25">
      <c r="A56" s="34" t="s">
        <v>39</v>
      </c>
      <c r="B56" s="153"/>
      <c r="C56" s="154"/>
      <c r="D56" s="154"/>
      <c r="E56" s="154"/>
      <c r="F56" s="154"/>
      <c r="G56" s="154"/>
      <c r="H56" s="154"/>
      <c r="I56" s="154"/>
      <c r="J56" s="157"/>
      <c r="K56" s="176"/>
      <c r="L56" s="154"/>
      <c r="M56" s="154"/>
      <c r="N56" s="154"/>
      <c r="O56" s="154"/>
      <c r="P56" s="154"/>
      <c r="Q56" s="154"/>
      <c r="R56" s="154"/>
      <c r="S56" s="157"/>
      <c r="T56" s="84"/>
      <c r="U56" s="85"/>
      <c r="V56" s="1"/>
      <c r="W56" s="1"/>
      <c r="X56" s="1"/>
      <c r="Y56" s="1"/>
      <c r="Z56" s="1"/>
      <c r="AA56" s="1"/>
      <c r="AB56" s="1"/>
      <c r="AC56" s="61" t="s">
        <v>18</v>
      </c>
    </row>
    <row r="57" spans="1:29" ht="15" customHeight="1" x14ac:dyDescent="0.25">
      <c r="V57" s="1"/>
      <c r="W57" s="1"/>
      <c r="X57" s="1"/>
      <c r="Y57" s="1"/>
      <c r="Z57" s="1"/>
      <c r="AA57" s="1"/>
      <c r="AB57" s="1"/>
      <c r="AC57" s="61" t="s">
        <v>18</v>
      </c>
    </row>
  </sheetData>
  <mergeCells count="95">
    <mergeCell ref="K27:S27"/>
    <mergeCell ref="K28:S28"/>
    <mergeCell ref="K29:S29"/>
    <mergeCell ref="K30:S30"/>
    <mergeCell ref="K31:S31"/>
    <mergeCell ref="B37:J37"/>
    <mergeCell ref="K37:S37"/>
    <mergeCell ref="B38:J38"/>
    <mergeCell ref="K38:S38"/>
    <mergeCell ref="T38:U38"/>
    <mergeCell ref="B39:J39"/>
    <mergeCell ref="K39:S39"/>
    <mergeCell ref="B40:J40"/>
    <mergeCell ref="K40:S40"/>
    <mergeCell ref="B41:J41"/>
    <mergeCell ref="K41:S41"/>
    <mergeCell ref="B42:J42"/>
    <mergeCell ref="K42:S42"/>
    <mergeCell ref="K43:S43"/>
    <mergeCell ref="B50:J50"/>
    <mergeCell ref="B51:J51"/>
    <mergeCell ref="B43:J43"/>
    <mergeCell ref="B44:J44"/>
    <mergeCell ref="B45:J45"/>
    <mergeCell ref="B46:J46"/>
    <mergeCell ref="B47:J47"/>
    <mergeCell ref="B48:J48"/>
    <mergeCell ref="B49:J49"/>
    <mergeCell ref="K51:S51"/>
    <mergeCell ref="K44:S44"/>
    <mergeCell ref="K45:S45"/>
    <mergeCell ref="K46:S46"/>
    <mergeCell ref="B52:J52"/>
    <mergeCell ref="B53:J53"/>
    <mergeCell ref="B54:J54"/>
    <mergeCell ref="B55:J55"/>
    <mergeCell ref="B56:J56"/>
    <mergeCell ref="K52:S52"/>
    <mergeCell ref="K53:S53"/>
    <mergeCell ref="K54:S54"/>
    <mergeCell ref="K55:S55"/>
    <mergeCell ref="K56:S56"/>
    <mergeCell ref="K47:S47"/>
    <mergeCell ref="K48:S48"/>
    <mergeCell ref="K49:S49"/>
    <mergeCell ref="K50:S50"/>
    <mergeCell ref="A1:AC1"/>
    <mergeCell ref="A3:L3"/>
    <mergeCell ref="N3:AC3"/>
    <mergeCell ref="E4:J4"/>
    <mergeCell ref="K4:L4"/>
    <mergeCell ref="N4:S4"/>
    <mergeCell ref="T4:U4"/>
    <mergeCell ref="T6:V6"/>
    <mergeCell ref="W6:Z6"/>
    <mergeCell ref="AA6:AA7"/>
    <mergeCell ref="A6:A7"/>
    <mergeCell ref="B6:D6"/>
    <mergeCell ref="E6:G6"/>
    <mergeCell ref="H6:J6"/>
    <mergeCell ref="K6:M6"/>
    <mergeCell ref="N6:P6"/>
    <mergeCell ref="Q6:S6"/>
    <mergeCell ref="B19:J19"/>
    <mergeCell ref="K19:S19"/>
    <mergeCell ref="T19:U19"/>
    <mergeCell ref="B20:J20"/>
    <mergeCell ref="K20:S20"/>
    <mergeCell ref="B21:J21"/>
    <mergeCell ref="K21:S21"/>
    <mergeCell ref="B22:J22"/>
    <mergeCell ref="K22:S22"/>
    <mergeCell ref="B23:J23"/>
    <mergeCell ref="K23:S23"/>
    <mergeCell ref="B24:J24"/>
    <mergeCell ref="K24:S24"/>
    <mergeCell ref="K25:S25"/>
    <mergeCell ref="B25:J25"/>
    <mergeCell ref="B26:J26"/>
    <mergeCell ref="K26:S26"/>
    <mergeCell ref="B27:J27"/>
    <mergeCell ref="B28:J28"/>
    <mergeCell ref="B29:J29"/>
    <mergeCell ref="B30:J30"/>
    <mergeCell ref="B31:J31"/>
    <mergeCell ref="B36:J36"/>
    <mergeCell ref="K36:S36"/>
    <mergeCell ref="B32:J32"/>
    <mergeCell ref="B33:J33"/>
    <mergeCell ref="B34:J34"/>
    <mergeCell ref="B35:J35"/>
    <mergeCell ref="K35:S35"/>
    <mergeCell ref="K33:S33"/>
    <mergeCell ref="K34:S34"/>
    <mergeCell ref="K32:S32"/>
  </mergeCells>
  <pageMargins left="0.35433070866141736" right="0.19685039370078741" top="1.1811023622047245" bottom="0.23622047244094491" header="0" footer="0"/>
  <pageSetup paperSize="9" scale="75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57"/>
  <sheetViews>
    <sheetView workbookViewId="0"/>
  </sheetViews>
  <sheetFormatPr baseColWidth="10" defaultColWidth="12.7109375" defaultRowHeight="15" customHeight="1" x14ac:dyDescent="0.2"/>
  <cols>
    <col min="1" max="1" width="17.7109375" customWidth="1"/>
    <col min="2" max="26" width="3.7109375" customWidth="1"/>
    <col min="27" max="27" width="4.42578125" customWidth="1"/>
    <col min="28" max="29" width="3.7109375" customWidth="1"/>
  </cols>
  <sheetData>
    <row r="1" spans="1:29" ht="21.75" customHeight="1" x14ac:dyDescent="0.35">
      <c r="A1" s="142" t="s">
        <v>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</row>
    <row r="2" spans="1:29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1.75" customHeight="1" x14ac:dyDescent="0.2">
      <c r="A3" s="144" t="s">
        <v>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2"/>
      <c r="N3" s="145" t="str">
        <f>Paramètres!G1</f>
        <v>F</v>
      </c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</row>
    <row r="4" spans="1:29" ht="21.75" customHeight="1" x14ac:dyDescent="0.2">
      <c r="A4" s="2"/>
      <c r="B4" s="2"/>
      <c r="C4" s="2"/>
      <c r="D4" s="2"/>
      <c r="E4" s="146" t="s">
        <v>2</v>
      </c>
      <c r="F4" s="143"/>
      <c r="G4" s="143"/>
      <c r="H4" s="143"/>
      <c r="I4" s="143"/>
      <c r="J4" s="143"/>
      <c r="K4" s="146" t="str">
        <f>Paramètres!G3</f>
        <v>B1</v>
      </c>
      <c r="L4" s="143"/>
      <c r="M4" s="2" t="s">
        <v>3</v>
      </c>
      <c r="N4" s="146" t="s">
        <v>2</v>
      </c>
      <c r="O4" s="143"/>
      <c r="P4" s="143"/>
      <c r="Q4" s="143"/>
      <c r="R4" s="143"/>
      <c r="S4" s="143"/>
      <c r="T4" s="146" t="str">
        <f>Paramètres!G4</f>
        <v>B2</v>
      </c>
      <c r="U4" s="143"/>
      <c r="V4" s="2"/>
      <c r="W4" s="2"/>
      <c r="X4" s="2"/>
      <c r="Y4" s="2"/>
      <c r="Z4" s="2"/>
      <c r="AA4" s="2"/>
      <c r="AB4" s="2"/>
      <c r="AC4" s="2"/>
    </row>
    <row r="5" spans="1:29" ht="20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9.5" customHeight="1" x14ac:dyDescent="0.35">
      <c r="A6" s="151" t="s">
        <v>4</v>
      </c>
      <c r="B6" s="147" t="s">
        <v>5</v>
      </c>
      <c r="C6" s="136"/>
      <c r="D6" s="148"/>
      <c r="E6" s="135" t="s">
        <v>6</v>
      </c>
      <c r="F6" s="136"/>
      <c r="G6" s="137"/>
      <c r="H6" s="138" t="s">
        <v>7</v>
      </c>
      <c r="I6" s="139"/>
      <c r="J6" s="140"/>
      <c r="K6" s="138" t="s">
        <v>8</v>
      </c>
      <c r="L6" s="139"/>
      <c r="M6" s="140"/>
      <c r="N6" s="138" t="s">
        <v>9</v>
      </c>
      <c r="O6" s="139"/>
      <c r="P6" s="140"/>
      <c r="Q6" s="141" t="s">
        <v>10</v>
      </c>
      <c r="R6" s="139"/>
      <c r="S6" s="140"/>
      <c r="T6" s="138" t="s">
        <v>11</v>
      </c>
      <c r="U6" s="139"/>
      <c r="V6" s="140"/>
      <c r="W6" s="147" t="s">
        <v>12</v>
      </c>
      <c r="X6" s="136"/>
      <c r="Y6" s="136"/>
      <c r="Z6" s="148"/>
      <c r="AA6" s="149" t="s">
        <v>13</v>
      </c>
      <c r="AB6" s="4"/>
      <c r="AC6" s="4"/>
    </row>
    <row r="7" spans="1:29" ht="19.5" customHeight="1" x14ac:dyDescent="0.35">
      <c r="A7" s="152"/>
      <c r="B7" s="5" t="s">
        <v>14</v>
      </c>
      <c r="C7" s="6" t="s">
        <v>15</v>
      </c>
      <c r="D7" s="7" t="s">
        <v>16</v>
      </c>
      <c r="E7" s="5" t="s">
        <v>14</v>
      </c>
      <c r="F7" s="6" t="s">
        <v>15</v>
      </c>
      <c r="G7" s="7" t="s">
        <v>16</v>
      </c>
      <c r="H7" s="5" t="s">
        <v>14</v>
      </c>
      <c r="I7" s="6" t="s">
        <v>15</v>
      </c>
      <c r="J7" s="7" t="s">
        <v>16</v>
      </c>
      <c r="K7" s="5" t="s">
        <v>14</v>
      </c>
      <c r="L7" s="6" t="s">
        <v>15</v>
      </c>
      <c r="M7" s="7" t="s">
        <v>16</v>
      </c>
      <c r="N7" s="5" t="s">
        <v>14</v>
      </c>
      <c r="O7" s="6" t="s">
        <v>15</v>
      </c>
      <c r="P7" s="7" t="s">
        <v>16</v>
      </c>
      <c r="Q7" s="5" t="s">
        <v>14</v>
      </c>
      <c r="R7" s="6" t="s">
        <v>15</v>
      </c>
      <c r="S7" s="7" t="s">
        <v>16</v>
      </c>
      <c r="T7" s="5" t="s">
        <v>14</v>
      </c>
      <c r="U7" s="6" t="s">
        <v>15</v>
      </c>
      <c r="V7" s="7" t="s">
        <v>16</v>
      </c>
      <c r="W7" s="6" t="s">
        <v>15</v>
      </c>
      <c r="X7" s="7" t="s">
        <v>16</v>
      </c>
      <c r="Y7" s="6" t="s">
        <v>14</v>
      </c>
      <c r="Z7" s="7" t="s">
        <v>17</v>
      </c>
      <c r="AA7" s="150"/>
      <c r="AB7" s="4"/>
      <c r="AC7" s="4"/>
    </row>
    <row r="8" spans="1:29" ht="19.5" customHeight="1" x14ac:dyDescent="0.35">
      <c r="A8" s="8" t="str">
        <f>Paramètres!G6</f>
        <v>Ste Emilie Candé 1</v>
      </c>
      <c r="B8" s="62">
        <f>IF(C8&lt;&gt;"",IF((C8-D8)&gt;0,Paramètres!$B$17,IF((C8-D8)&lt;0,Paramètres!$B$19,IF((C8-D8)=0,Paramètres!$B$18))),"")</f>
        <v>1</v>
      </c>
      <c r="C8" s="63">
        <f t="shared" ref="C8:D8" si="0">T20</f>
        <v>0</v>
      </c>
      <c r="D8" s="64">
        <f t="shared" si="0"/>
        <v>0</v>
      </c>
      <c r="E8" s="65">
        <f>IF(F8&lt;&gt;"",IF((F8-G8)&gt;0,Paramètres!$B$17,IF((F8-G8)&lt;0,Paramètres!$B$19,IF((F8-G8)=0,Paramètres!$B$18))),"")</f>
        <v>1</v>
      </c>
      <c r="F8" s="63">
        <f>U22</f>
        <v>0</v>
      </c>
      <c r="G8" s="64">
        <f>T22</f>
        <v>0</v>
      </c>
      <c r="H8" s="65">
        <f>IF(I8&lt;&gt;"",IF((I8-J8)&gt;0,Paramètres!$B$17,IF((I8-J8)&lt;0,Paramètres!$B$19,IF((I8-J8)=0,Paramètres!$B$18))),"")</f>
        <v>1</v>
      </c>
      <c r="I8" s="63">
        <f t="shared" ref="I8:J8" si="1">T24</f>
        <v>0</v>
      </c>
      <c r="J8" s="64">
        <f t="shared" si="1"/>
        <v>0</v>
      </c>
      <c r="K8" s="65">
        <f>IF(L8&lt;&gt;"",IF((L8-M8)&gt;0,Paramètres!$B$17,IF((L8-M8)&lt;0,Paramètres!$B$19,IF((L8-M8)=0,Paramètres!$B$18))),"")</f>
        <v>1</v>
      </c>
      <c r="L8" s="63">
        <f>U26</f>
        <v>0</v>
      </c>
      <c r="M8" s="64">
        <f>T26</f>
        <v>0</v>
      </c>
      <c r="N8" s="65">
        <f>IF(O8&lt;&gt;"",IF((O8-P8)&gt;0,Paramètres!$B$17,IF((O8-P8)&lt;0,Paramètres!$B$19,IF((O8-P8)=0,Paramètres!$B$18))),"")</f>
        <v>1</v>
      </c>
      <c r="O8" s="63">
        <f t="shared" ref="O8:P8" si="2">T29</f>
        <v>0</v>
      </c>
      <c r="P8" s="64">
        <f t="shared" si="2"/>
        <v>0</v>
      </c>
      <c r="Q8" s="65">
        <f>IF(R8&lt;&gt;"",IF((R8-S8)&gt;0,Paramètres!$B$17,IF((R8-S8)&lt;0,Paramètres!$B$19,IF((R8-S8)=0,Paramètres!$B$18))),"")</f>
        <v>1</v>
      </c>
      <c r="R8" s="63">
        <f t="shared" ref="R8:S8" si="3">T33</f>
        <v>0</v>
      </c>
      <c r="S8" s="64">
        <f t="shared" si="3"/>
        <v>0</v>
      </c>
      <c r="T8" s="65">
        <f>IF(U8&lt;&gt;"",IF((U8-V8)&gt;0,Paramètres!$B$17,IF((U8-V8)&lt;0,Paramètres!$B$19,IF((U8-V8)=0,Paramètres!$B$18))),"")</f>
        <v>1</v>
      </c>
      <c r="U8" s="63">
        <f t="shared" ref="U8:V8" si="4">T35</f>
        <v>0</v>
      </c>
      <c r="V8" s="64">
        <f t="shared" si="4"/>
        <v>0</v>
      </c>
      <c r="W8" s="12">
        <f t="shared" ref="W8:X8" si="5">C8+F8+I8+L8+O8+R8+U8</f>
        <v>0</v>
      </c>
      <c r="X8" s="11">
        <f t="shared" si="5"/>
        <v>0</v>
      </c>
      <c r="Y8" s="13">
        <f t="shared" ref="Y8:Y17" si="6">B8+E8+H8+K8+N8+Q8+T8</f>
        <v>7</v>
      </c>
      <c r="Z8" s="14">
        <f t="shared" ref="Z8:Z17" si="7">IFERROR(W8-X8,"")</f>
        <v>0</v>
      </c>
      <c r="AA8" s="15">
        <f t="shared" ref="AA8:AA17" si="8">COUNTIFS($Y$8:$Y$17,"&gt;"&amp;$Y8)+COUNTIFS($Y$8:$Y$17,Y8,$Z$8:$Z$17,"&gt;"&amp;$Z8)+COUNTIFS($Y$8:$Y$17,Y8,$Z$8:$Z$17,Z8,$W$8:$W$17,"&gt;"&amp;$W8)+1</f>
        <v>1</v>
      </c>
      <c r="AB8" s="4"/>
      <c r="AC8" s="4"/>
    </row>
    <row r="9" spans="1:29" ht="19.5" customHeight="1" x14ac:dyDescent="0.35">
      <c r="A9" s="16" t="str">
        <f>Paramètres!G7</f>
        <v>SC Pouancé 1</v>
      </c>
      <c r="B9" s="66">
        <f>IF(C9&lt;&gt;"",IF((C9-D9)&gt;0,Paramètres!$B$17,IF((C9-D9)&lt;0,Paramètres!$B$19,IF((C9-D9)=0,Paramètres!$B$18))),"")</f>
        <v>1</v>
      </c>
      <c r="C9" s="67">
        <f t="shared" ref="C9:D9" si="9">T39</f>
        <v>0</v>
      </c>
      <c r="D9" s="68">
        <f t="shared" si="9"/>
        <v>0</v>
      </c>
      <c r="E9" s="69">
        <f>IF(F9&lt;&gt;"",IF((F9-G9)&gt;0,Paramètres!$B$17,IF((F9-G9)&lt;0,Paramètres!$B$19,IF((F9-G9)=0,Paramètres!$B$18))),"")</f>
        <v>1</v>
      </c>
      <c r="F9" s="67">
        <f>U41</f>
        <v>0</v>
      </c>
      <c r="G9" s="68">
        <f>T41</f>
        <v>0</v>
      </c>
      <c r="H9" s="69">
        <f>IF(I9&lt;&gt;"",IF((I9-J9)&gt;0,Paramètres!$B$17,IF((I9-J9)&lt;0,Paramètres!$B$19,IF((I9-J9)=0,Paramètres!$B$18))),"")</f>
        <v>1</v>
      </c>
      <c r="I9" s="67">
        <f t="shared" ref="I9:J9" si="10">T43</f>
        <v>0</v>
      </c>
      <c r="J9" s="68">
        <f t="shared" si="10"/>
        <v>0</v>
      </c>
      <c r="K9" s="69">
        <f>IF(L9&lt;&gt;"",IF((L9-M9)&gt;0,Paramètres!$B$17,IF((L9-M9)&lt;0,Paramètres!$B$19,IF((L9-M9)=0,Paramètres!$B$18))),"")</f>
        <v>1</v>
      </c>
      <c r="L9" s="67">
        <f>U46</f>
        <v>0</v>
      </c>
      <c r="M9" s="68">
        <f>T46</f>
        <v>0</v>
      </c>
      <c r="N9" s="69">
        <f>IF(O9&lt;&gt;"",IF((O9-P9)&gt;0,Paramètres!$B$17,IF((O9-P9)&lt;0,Paramètres!$B$19,IF((O9-P9)=0,Paramètres!$B$18))),"")</f>
        <v>1</v>
      </c>
      <c r="O9" s="67">
        <f>U31</f>
        <v>0</v>
      </c>
      <c r="P9" s="68">
        <f>T31</f>
        <v>0</v>
      </c>
      <c r="Q9" s="69">
        <f>IF(R9&lt;&gt;"",IF((R9-S9)&gt;0,Paramètres!$B$17,IF((R9-S9)&lt;0,Paramètres!$B$19,IF((R9-S9)=0,Paramètres!$B$18))),"")</f>
        <v>1</v>
      </c>
      <c r="R9" s="67">
        <f>U33</f>
        <v>0</v>
      </c>
      <c r="S9" s="68">
        <f>T33</f>
        <v>0</v>
      </c>
      <c r="T9" s="69">
        <f>IF(U9&lt;&gt;"",IF((U9-V9)&gt;0,Paramètres!$B$17,IF((U9-V9)&lt;0,Paramètres!$B$19,IF((U9-V9)=0,Paramètres!$B$18))),"")</f>
        <v>1</v>
      </c>
      <c r="U9" s="67">
        <f t="shared" ref="U9:V9" si="11">T54</f>
        <v>0</v>
      </c>
      <c r="V9" s="68">
        <f t="shared" si="11"/>
        <v>0</v>
      </c>
      <c r="W9" s="20">
        <f t="shared" ref="W9:X9" si="12">C9+F9+I9+L9+O9+R9+U9</f>
        <v>0</v>
      </c>
      <c r="X9" s="19">
        <f t="shared" si="12"/>
        <v>0</v>
      </c>
      <c r="Y9" s="21">
        <f t="shared" si="6"/>
        <v>7</v>
      </c>
      <c r="Z9" s="22">
        <f t="shared" si="7"/>
        <v>0</v>
      </c>
      <c r="AA9" s="23">
        <f t="shared" si="8"/>
        <v>1</v>
      </c>
      <c r="AB9" s="4"/>
      <c r="AC9" s="4"/>
    </row>
    <row r="10" spans="1:29" ht="19.5" customHeight="1" x14ac:dyDescent="0.35">
      <c r="A10" s="16" t="str">
        <f>Paramètres!G8</f>
        <v>JA Cholet 2</v>
      </c>
      <c r="B10" s="66">
        <f>IF(C10&lt;&gt;"",IF((C10-D10)&gt;0,Paramètres!$B$17,IF((C10-D10)&lt;0,Paramètres!$B$19,IF((C10-D10)=0,Paramètres!$B$18))),"")</f>
        <v>1</v>
      </c>
      <c r="C10" s="67">
        <f>U39</f>
        <v>0</v>
      </c>
      <c r="D10" s="68">
        <f>T39</f>
        <v>0</v>
      </c>
      <c r="E10" s="69">
        <f>IF(F10&lt;&gt;"",IF((F10-G10)&gt;0,Paramètres!$B$17,IF((F10-G10)&lt;0,Paramètres!$B$19,IF((F10-G10)=0,Paramètres!$B$18))),"")</f>
        <v>1</v>
      </c>
      <c r="F10" s="67">
        <f t="shared" ref="F10:G10" si="13">T22</f>
        <v>0</v>
      </c>
      <c r="G10" s="68">
        <f t="shared" si="13"/>
        <v>0</v>
      </c>
      <c r="H10" s="69">
        <f>IF(I10&lt;&gt;"",IF((I10-J10)&gt;0,Paramètres!$B$17,IF((I10-J10)&lt;0,Paramètres!$B$19,IF((I10-J10)=0,Paramètres!$B$18))),"")</f>
        <v>1</v>
      </c>
      <c r="I10" s="67">
        <f>U25</f>
        <v>0</v>
      </c>
      <c r="J10" s="68">
        <f>T25</f>
        <v>0</v>
      </c>
      <c r="K10" s="69">
        <f>IF(L10&lt;&gt;"",IF((L10-M10)&gt;0,Paramètres!$B$17,IF((L10-M10)&lt;0,Paramètres!$B$19,IF((L10-M10)=0,Paramètres!$B$18))),"")</f>
        <v>1</v>
      </c>
      <c r="L10" s="67">
        <f t="shared" ref="L10:M10" si="14">T27</f>
        <v>0</v>
      </c>
      <c r="M10" s="68">
        <f t="shared" si="14"/>
        <v>0</v>
      </c>
      <c r="N10" s="69">
        <f>IF(O10&lt;&gt;"",IF((O10-P10)&gt;0,Paramètres!$B$17,IF((O10-P10)&lt;0,Paramètres!$B$19,IF((O10-P10)=0,Paramètres!$B$18))),"")</f>
        <v>1</v>
      </c>
      <c r="O10" s="67">
        <f t="shared" ref="O10:P10" si="15">T48</f>
        <v>0</v>
      </c>
      <c r="P10" s="68">
        <f t="shared" si="15"/>
        <v>0</v>
      </c>
      <c r="Q10" s="69">
        <f>IF(R10&lt;&gt;"",IF((R10-S10)&gt;0,Paramètres!$B$17,IF((R10-S10)&lt;0,Paramètres!$B$19,IF((R10-S10)=0,Paramètres!$B$18))),"")</f>
        <v>1</v>
      </c>
      <c r="R10" s="67">
        <f t="shared" ref="R10:S10" si="16">T50</f>
        <v>0</v>
      </c>
      <c r="S10" s="68">
        <f t="shared" si="16"/>
        <v>0</v>
      </c>
      <c r="T10" s="69">
        <f>IF(U10&lt;&gt;"",IF((U10-V10)&gt;0,Paramètres!$B$17,IF((U10-V10)&lt;0,Paramètres!$B$19,IF((U10-V10)=0,Paramètres!$B$18))),"")</f>
        <v>1</v>
      </c>
      <c r="U10" s="67">
        <f>U52</f>
        <v>0</v>
      </c>
      <c r="V10" s="68">
        <f>T52</f>
        <v>0</v>
      </c>
      <c r="W10" s="20">
        <f t="shared" ref="W10:X10" si="17">C10+F10+I10+L10+O10+R10+U10</f>
        <v>0</v>
      </c>
      <c r="X10" s="19">
        <f t="shared" si="17"/>
        <v>0</v>
      </c>
      <c r="Y10" s="21">
        <f t="shared" si="6"/>
        <v>7</v>
      </c>
      <c r="Z10" s="22">
        <f t="shared" si="7"/>
        <v>0</v>
      </c>
      <c r="AA10" s="23">
        <f t="shared" si="8"/>
        <v>1</v>
      </c>
      <c r="AB10" s="4"/>
      <c r="AC10" s="4"/>
    </row>
    <row r="11" spans="1:29" ht="19.5" customHeight="1" x14ac:dyDescent="0.35">
      <c r="A11" s="16" t="str">
        <f>Paramètres!G9</f>
        <v>Mongazon Angers 3</v>
      </c>
      <c r="B11" s="66">
        <f>IF(C11&lt;&gt;"",IF((C11-D11)&gt;0,Paramètres!$B$17,IF((C11-D11)&lt;0,Paramètres!$B$19,IF((C11-D11)=0,Paramètres!$B$18))),"")</f>
        <v>1</v>
      </c>
      <c r="C11" s="67">
        <f t="shared" ref="C11:D11" si="18">T21</f>
        <v>0</v>
      </c>
      <c r="D11" s="68">
        <f t="shared" si="18"/>
        <v>0</v>
      </c>
      <c r="E11" s="69">
        <f>IF(F11&lt;&gt;"",IF((F11-G11)&gt;0,Paramètres!$B$17,IF((F11-G11)&lt;0,Paramètres!$B$19,IF((F11-G11)=0,Paramètres!$B$18))),"")</f>
        <v>1</v>
      </c>
      <c r="F11" s="67">
        <f>U23</f>
        <v>0</v>
      </c>
      <c r="G11" s="68">
        <f>T23</f>
        <v>0</v>
      </c>
      <c r="H11" s="69">
        <f>IF(I11&lt;&gt;"",IF((I11-J11)&gt;0,Paramètres!$B$17,IF((I11-J11)&lt;0,Paramètres!$B$19,IF((I11-J11)=0,Paramètres!$B$18))),"")</f>
        <v>1</v>
      </c>
      <c r="I11" s="67">
        <f t="shared" ref="I11:J11" si="19">T25</f>
        <v>0</v>
      </c>
      <c r="J11" s="68">
        <f t="shared" si="19"/>
        <v>0</v>
      </c>
      <c r="K11" s="69">
        <f>IF(L11&lt;&gt;"",IF((L11-M11)&gt;0,Paramètres!$B$17,IF((L11-M11)&lt;0,Paramètres!$B$19,IF((L11-M11)=0,Paramètres!$B$18))),"")</f>
        <v>1</v>
      </c>
      <c r="L11" s="67">
        <f>U45</f>
        <v>0</v>
      </c>
      <c r="M11" s="68">
        <f>T45</f>
        <v>0</v>
      </c>
      <c r="N11" s="69">
        <f>IF(O11&lt;&gt;"",IF((O11-P11)&gt;0,Paramètres!$B$17,IF((O11-P11)&lt;0,Paramètres!$B$19,IF((O11-P11)=0,Paramètres!$B$18))),"")</f>
        <v>1</v>
      </c>
      <c r="O11" s="67">
        <f t="shared" ref="O11:P11" si="20">T30</f>
        <v>0</v>
      </c>
      <c r="P11" s="68">
        <f t="shared" si="20"/>
        <v>0</v>
      </c>
      <c r="Q11" s="69">
        <f>IF(R11&lt;&gt;"",IF((R11-S11)&gt;0,Paramètres!$B$17,IF((R11-S11)&lt;0,Paramètres!$B$19,IF((R11-S11)=0,Paramètres!$B$18))),"")</f>
        <v>1</v>
      </c>
      <c r="R11" s="67">
        <f>U32</f>
        <v>0</v>
      </c>
      <c r="S11" s="68">
        <f>T32</f>
        <v>0</v>
      </c>
      <c r="T11" s="69">
        <f>IF(U11&lt;&gt;"",IF((U11-V11)&gt;0,Paramètres!$B$17,IF((U11-V11)&lt;0,Paramètres!$B$19,IF((U11-V11)=0,Paramètres!$B$18))),"")</f>
        <v>1</v>
      </c>
      <c r="U11" s="67">
        <f>U54</f>
        <v>0</v>
      </c>
      <c r="V11" s="68">
        <f>T54</f>
        <v>0</v>
      </c>
      <c r="W11" s="20">
        <f t="shared" ref="W11:X11" si="21">C11+F11+I11+L11+O11+R11+U11</f>
        <v>0</v>
      </c>
      <c r="X11" s="19">
        <f t="shared" si="21"/>
        <v>0</v>
      </c>
      <c r="Y11" s="21">
        <f t="shared" si="6"/>
        <v>7</v>
      </c>
      <c r="Z11" s="22">
        <f t="shared" si="7"/>
        <v>0</v>
      </c>
      <c r="AA11" s="23">
        <f t="shared" si="8"/>
        <v>1</v>
      </c>
      <c r="AB11" s="4" t="s">
        <v>18</v>
      </c>
      <c r="AC11" s="4"/>
    </row>
    <row r="12" spans="1:29" ht="19.5" customHeight="1" x14ac:dyDescent="0.35">
      <c r="A12" s="16" t="str">
        <f>Paramètres!G10</f>
        <v>CA St Germain sur Moine 4</v>
      </c>
      <c r="B12" s="66">
        <f>IF(C12&lt;&gt;"",IF((C12-D12)&gt;0,Paramètres!$B$17,IF((C12-D12)&lt;0,Paramètres!$B$19,IF((C12-D12)=0,Paramètres!$B$18))),"")</f>
        <v>1</v>
      </c>
      <c r="C12" s="67">
        <f t="shared" ref="C12:D12" si="22">T40</f>
        <v>0</v>
      </c>
      <c r="D12" s="68">
        <f t="shared" si="22"/>
        <v>0</v>
      </c>
      <c r="E12" s="69">
        <f>IF(F12&lt;&gt;"",IF((F12-G12)&gt;0,Paramètres!$B$17,IF((F12-G12)&lt;0,Paramètres!$B$19,IF((F12-G12)=0,Paramètres!$B$18))),"")</f>
        <v>1</v>
      </c>
      <c r="F12" s="67">
        <f t="shared" ref="F12:F13" si="23">U42</f>
        <v>0</v>
      </c>
      <c r="G12" s="68">
        <f t="shared" ref="G12:G13" si="24">T42</f>
        <v>0</v>
      </c>
      <c r="H12" s="69">
        <f>IF(I12&lt;&gt;"",IF((I12-J12)&gt;0,Paramètres!$B$17,IF((I12-J12)&lt;0,Paramètres!$B$19,IF((I12-J12)=0,Paramètres!$B$18))),"")</f>
        <v>1</v>
      </c>
      <c r="I12" s="67">
        <f t="shared" ref="I12:J12" si="25">T46</f>
        <v>0</v>
      </c>
      <c r="J12" s="68">
        <f t="shared" si="25"/>
        <v>0</v>
      </c>
      <c r="K12" s="69">
        <f>IF(L12&lt;&gt;"",IF((L12-M12)&gt;0,Paramètres!$B$17,IF((L12-M12)&lt;0,Paramètres!$B$19,IF((L12-M12)=0,Paramètres!$B$18))),"")</f>
        <v>1</v>
      </c>
      <c r="L12" s="67">
        <f t="shared" ref="L12:L13" si="26">U29</f>
        <v>0</v>
      </c>
      <c r="M12" s="68">
        <f t="shared" ref="M12:M13" si="27">T29</f>
        <v>0</v>
      </c>
      <c r="N12" s="69">
        <f>IF(O12&lt;&gt;"",IF((O12-P12)&gt;0,Paramètres!$B$17,IF((O12-P12)&lt;0,Paramètres!$B$19,IF((O12-P12)=0,Paramètres!$B$18))),"")</f>
        <v>1</v>
      </c>
      <c r="O12" s="67">
        <f t="shared" ref="O12:P12" si="28">T32</f>
        <v>0</v>
      </c>
      <c r="P12" s="68">
        <f t="shared" si="28"/>
        <v>0</v>
      </c>
      <c r="Q12" s="69">
        <f>IF(R12&lt;&gt;"",IF((R12-S12)&gt;0,Paramètres!$B$17,IF((R12-S12)&lt;0,Paramètres!$B$19,IF((R12-S12)=0,Paramètres!$B$18))),"")</f>
        <v>1</v>
      </c>
      <c r="R12" s="67">
        <f>U34</f>
        <v>0</v>
      </c>
      <c r="S12" s="68">
        <f>T34</f>
        <v>0</v>
      </c>
      <c r="T12" s="69">
        <f>IF(U12&lt;&gt;"",IF((U12-V12)&gt;0,Paramètres!$B$17,IF((U12-V12)&lt;0,Paramètres!$B$19,IF((U12-V12)=0,Paramètres!$B$18))),"")</f>
        <v>1</v>
      </c>
      <c r="U12" s="67">
        <f t="shared" ref="U12:V12" si="29">T36</f>
        <v>0</v>
      </c>
      <c r="V12" s="68">
        <f t="shared" si="29"/>
        <v>0</v>
      </c>
      <c r="W12" s="20">
        <f t="shared" ref="W12:X12" si="30">C12+F12+I12+L12+O12+R12+U12</f>
        <v>0</v>
      </c>
      <c r="X12" s="19">
        <f t="shared" si="30"/>
        <v>0</v>
      </c>
      <c r="Y12" s="21">
        <f t="shared" si="6"/>
        <v>7</v>
      </c>
      <c r="Z12" s="22">
        <f t="shared" si="7"/>
        <v>0</v>
      </c>
      <c r="AA12" s="23">
        <f t="shared" si="8"/>
        <v>1</v>
      </c>
      <c r="AB12" s="4"/>
      <c r="AC12" s="4"/>
    </row>
    <row r="13" spans="1:29" ht="19.5" customHeight="1" x14ac:dyDescent="0.35">
      <c r="A13" s="16" t="str">
        <f>Paramètres!G11</f>
        <v>Angers J Monnet 1</v>
      </c>
      <c r="B13" s="66">
        <f>IF(C13&lt;&gt;"",IF((C13-D13)&gt;0,Paramètres!$B$17,IF((C13-D13)&lt;0,Paramètres!$B$19,IF((C13-D13)=0,Paramètres!$B$18))),"")</f>
        <v>1</v>
      </c>
      <c r="C13" s="67">
        <f t="shared" ref="C13:D13" si="31">T40</f>
        <v>0</v>
      </c>
      <c r="D13" s="68">
        <f t="shared" si="31"/>
        <v>0</v>
      </c>
      <c r="E13" s="69">
        <f>IF(F13&lt;&gt;"",IF((F13-G13)&gt;0,Paramètres!$B$17,IF((F13-G13)&lt;0,Paramètres!$B$19,IF((F13-G13)=0,Paramètres!$B$18))),"")</f>
        <v>1</v>
      </c>
      <c r="F13" s="67">
        <f t="shared" si="23"/>
        <v>0</v>
      </c>
      <c r="G13" s="68">
        <f t="shared" si="24"/>
        <v>0</v>
      </c>
      <c r="H13" s="69">
        <f>IF(I13&lt;&gt;"",IF((I13-J13)&gt;0,Paramètres!$B$17,IF((I13-J13)&lt;0,Paramètres!$B$19,IF((I13-J13)=0,Paramètres!$B$18))),"")</f>
        <v>1</v>
      </c>
      <c r="I13" s="67">
        <f t="shared" ref="I13:J13" si="32">T26</f>
        <v>0</v>
      </c>
      <c r="J13" s="68">
        <f t="shared" si="32"/>
        <v>0</v>
      </c>
      <c r="K13" s="69">
        <f>IF(L13&lt;&gt;"",IF((L13-M13)&gt;0,Paramètres!$B$17,IF((L13-M13)&lt;0,Paramètres!$B$19,IF((L13-M13)=0,Paramètres!$B$18))),"")</f>
        <v>1</v>
      </c>
      <c r="L13" s="67">
        <f t="shared" si="26"/>
        <v>0</v>
      </c>
      <c r="M13" s="68">
        <f t="shared" si="27"/>
        <v>0</v>
      </c>
      <c r="N13" s="69">
        <f>IF(O13&lt;&gt;"",IF((O13-P13)&gt;0,Paramètres!$B$17,IF((O13-P13)&lt;0,Paramètres!$B$19,IF((O13-P13)=0,Paramètres!$B$18))),"")</f>
        <v>1</v>
      </c>
      <c r="O13" s="67">
        <f t="shared" ref="O13:P13" si="33">T51</f>
        <v>0</v>
      </c>
      <c r="P13" s="68">
        <f t="shared" si="33"/>
        <v>0</v>
      </c>
      <c r="Q13" s="69">
        <f>IF(R13&lt;&gt;"",IF((R13-S13)&gt;0,Paramètres!$B$17,IF((R13-S13)&lt;0,Paramètres!$B$19,IF((R13-S13)=0,Paramètres!$B$18))),"")</f>
        <v>1</v>
      </c>
      <c r="R13" s="67">
        <f t="shared" ref="R13:S13" si="34">T52</f>
        <v>0</v>
      </c>
      <c r="S13" s="68">
        <f t="shared" si="34"/>
        <v>0</v>
      </c>
      <c r="T13" s="69">
        <f>IF(U13&lt;&gt;"",IF((U13-V13)&gt;0,Paramètres!$B$17,IF((U13-V13)&lt;0,Paramètres!$B$19,IF((U13-V13)=0,Paramètres!$B$18))),"")</f>
        <v>1</v>
      </c>
      <c r="U13" s="67">
        <f t="shared" ref="U13:V13" si="35">T55</f>
        <v>0</v>
      </c>
      <c r="V13" s="68">
        <f t="shared" si="35"/>
        <v>0</v>
      </c>
      <c r="W13" s="20">
        <f t="shared" ref="W13:X13" si="36">C13+F13+I13+L13+O13+R13+U13</f>
        <v>0</v>
      </c>
      <c r="X13" s="19">
        <f t="shared" si="36"/>
        <v>0</v>
      </c>
      <c r="Y13" s="21">
        <f t="shared" si="6"/>
        <v>7</v>
      </c>
      <c r="Z13" s="22">
        <f t="shared" si="7"/>
        <v>0</v>
      </c>
      <c r="AA13" s="23">
        <f t="shared" si="8"/>
        <v>1</v>
      </c>
      <c r="AB13" s="4"/>
      <c r="AC13" s="4"/>
    </row>
    <row r="14" spans="1:29" ht="19.5" customHeight="1" x14ac:dyDescent="0.35">
      <c r="A14" s="16" t="str">
        <f>Paramètres!G12</f>
        <v>Cholet Colbert 1</v>
      </c>
      <c r="B14" s="66">
        <f>IF(C14&lt;&gt;"",IF((C14-D14)&gt;0,Paramètres!$B$17,IF((C14-D14)&lt;0,Paramètres!$B$19,IF((C14-D14)=0,Paramètres!$B$18))),"")</f>
        <v>1</v>
      </c>
      <c r="C14" s="67">
        <f>U21</f>
        <v>0</v>
      </c>
      <c r="D14" s="68">
        <f>T21</f>
        <v>0</v>
      </c>
      <c r="E14" s="69">
        <f>IF(F14&lt;&gt;"",IF((F14-G14)&gt;0,Paramètres!$B$17,IF((F14-G14)&lt;0,Paramètres!$B$19,IF((F14-G14)=0,Paramètres!$B$18))),"")</f>
        <v>1</v>
      </c>
      <c r="F14" s="67">
        <f t="shared" ref="F14:G14" si="37">T42</f>
        <v>0</v>
      </c>
      <c r="G14" s="68">
        <f t="shared" si="37"/>
        <v>0</v>
      </c>
      <c r="H14" s="69">
        <f>IF(I14&lt;&gt;"",IF((I14-J14)&gt;0,Paramètres!$B$17,IF((I14-J14)&lt;0,Paramètres!$B$19,IF((I14-J14)=0,Paramètres!$B$18))),"")</f>
        <v>1</v>
      </c>
      <c r="I14" s="67">
        <f>U44</f>
        <v>0</v>
      </c>
      <c r="J14" s="68">
        <f>T44</f>
        <v>0</v>
      </c>
      <c r="K14" s="69">
        <f>IF(L14&lt;&gt;"",IF((L14-M14)&gt;0,Paramètres!$B$17,IF((L14-M14)&lt;0,Paramètres!$B$19,IF((L14-M14)=0,Paramètres!$B$18))),"")</f>
        <v>1</v>
      </c>
      <c r="L14" s="67">
        <f>U48</f>
        <v>0</v>
      </c>
      <c r="M14" s="68">
        <f>T48</f>
        <v>0</v>
      </c>
      <c r="N14" s="69">
        <f>IF(O14&lt;&gt;"",IF((O14-P14)&gt;0,Paramètres!$B$17,IF((O14-P14)&lt;0,Paramètres!$B$19,IF((O14-P14)=0,Paramètres!$B$18))),"")</f>
        <v>1</v>
      </c>
      <c r="O14" s="67">
        <f t="shared" ref="O14:P14" si="38">T31</f>
        <v>0</v>
      </c>
      <c r="P14" s="68">
        <f t="shared" si="38"/>
        <v>0</v>
      </c>
      <c r="Q14" s="69">
        <f>IF(R14&lt;&gt;"",IF((R14-S14)&gt;0,Paramètres!$B$17,IF((R14-S14)&lt;0,Paramètres!$B$19,IF((R14-S14)=0,Paramètres!$B$18))),"")</f>
        <v>1</v>
      </c>
      <c r="R14" s="67">
        <f t="shared" ref="R14:S14" si="39">T53</f>
        <v>0</v>
      </c>
      <c r="S14" s="68">
        <f t="shared" si="39"/>
        <v>0</v>
      </c>
      <c r="T14" s="69">
        <f>IF(U14&lt;&gt;"",IF((U14-V14)&gt;0,Paramètres!$B$17,IF((U14-V14)&lt;0,Paramètres!$B$19,IF((U14-V14)=0,Paramètres!$B$18))),"")</f>
        <v>1</v>
      </c>
      <c r="U14" s="67">
        <f>U35</f>
        <v>0</v>
      </c>
      <c r="V14" s="68">
        <f>T35</f>
        <v>0</v>
      </c>
      <c r="W14" s="20">
        <f t="shared" ref="W14:X14" si="40">C14+F14+I14+L14+O14+R14+U14</f>
        <v>0</v>
      </c>
      <c r="X14" s="19">
        <f t="shared" si="40"/>
        <v>0</v>
      </c>
      <c r="Y14" s="26">
        <f t="shared" si="6"/>
        <v>7</v>
      </c>
      <c r="Z14" s="22">
        <f t="shared" si="7"/>
        <v>0</v>
      </c>
      <c r="AA14" s="23">
        <f t="shared" si="8"/>
        <v>1</v>
      </c>
      <c r="AB14" s="4"/>
      <c r="AC14" s="4"/>
    </row>
    <row r="15" spans="1:29" ht="19.5" customHeight="1" x14ac:dyDescent="0.35">
      <c r="A15" s="16" t="str">
        <f>Paramètres!G13</f>
        <v>Châteauneuf J Prévert 2</v>
      </c>
      <c r="B15" s="66">
        <f>IF(C15&lt;&gt;"",IF((C15-D15)&gt;0,Paramètres!$B$17,IF((C15-D15)&lt;0,Paramètres!$B$19,IF((C15-D15)=0,Paramètres!$B$18))),"")</f>
        <v>1</v>
      </c>
      <c r="C15" s="67">
        <f>U20</f>
        <v>0</v>
      </c>
      <c r="D15" s="68">
        <f>T20</f>
        <v>0</v>
      </c>
      <c r="E15" s="69">
        <f>IF(F15&lt;&gt;"",IF((F15-G15)&gt;0,Paramètres!$B$17,IF((F15-G15)&lt;0,Paramètres!$B$19,IF((F15-G15)=0,Paramètres!$B$18))),"")</f>
        <v>1</v>
      </c>
      <c r="F15" s="67">
        <f t="shared" ref="F15:G15" si="41">T23</f>
        <v>0</v>
      </c>
      <c r="G15" s="68">
        <f t="shared" si="41"/>
        <v>0</v>
      </c>
      <c r="H15" s="69">
        <f>IF(I15&lt;&gt;"",IF((I15-J15)&gt;0,Paramètres!$B$17,IF((I15-J15)&lt;0,Paramètres!$B$19,IF((I15-J15)=0,Paramètres!$B$18))),"")</f>
        <v>1</v>
      </c>
      <c r="I15" s="67">
        <f t="shared" ref="I15:J15" si="42">T44</f>
        <v>0</v>
      </c>
      <c r="J15" s="68">
        <f t="shared" si="42"/>
        <v>0</v>
      </c>
      <c r="K15" s="69">
        <f>IF(L15&lt;&gt;"",IF((L15-M15)&gt;0,Paramètres!$B$17,IF((L15-M15)&lt;0,Paramètres!$B$19,IF((L15-M15)=0,Paramètres!$B$18))),"")</f>
        <v>1</v>
      </c>
      <c r="L15" s="67">
        <f>U27</f>
        <v>0</v>
      </c>
      <c r="M15" s="68">
        <f>T27</f>
        <v>0</v>
      </c>
      <c r="N15" s="69">
        <f>IF(O15&lt;&gt;"",IF((O15-P15)&gt;0,Paramètres!$B$17,IF((O15-P15)&lt;0,Paramètres!$B$19,IF((O15-P15)=0,Paramètres!$B$18))),"")</f>
        <v>1</v>
      </c>
      <c r="O15" s="67">
        <f t="shared" ref="O15:P15" si="43">T49</f>
        <v>0</v>
      </c>
      <c r="P15" s="68">
        <f t="shared" si="43"/>
        <v>0</v>
      </c>
      <c r="Q15" s="69">
        <f>IF(R15&lt;&gt;"",IF((R15-S15)&gt;0,Paramètres!$B$17,IF((R15-S15)&lt;0,Paramètres!$B$19,IF((R15-S15)=0,Paramètres!$B$18))),"")</f>
        <v>1</v>
      </c>
      <c r="R15" s="67">
        <f>U51</f>
        <v>0</v>
      </c>
      <c r="S15" s="68">
        <f>T51</f>
        <v>0</v>
      </c>
      <c r="T15" s="69">
        <f>IF(U15&lt;&gt;"",IF((U15-V15)&gt;0,Paramètres!$B$17,IF((U15-V15)&lt;0,Paramètres!$B$19,IF((U15-V15)=0,Paramètres!$B$18))),"")</f>
        <v>1</v>
      </c>
      <c r="U15" s="67">
        <f t="shared" ref="U15:V15" si="44">T34</f>
        <v>0</v>
      </c>
      <c r="V15" s="68">
        <f t="shared" si="44"/>
        <v>0</v>
      </c>
      <c r="W15" s="20">
        <f t="shared" ref="W15:X15" si="45">C15+F15+I15+L15+O15+R15+U15</f>
        <v>0</v>
      </c>
      <c r="X15" s="19">
        <f t="shared" si="45"/>
        <v>0</v>
      </c>
      <c r="Y15" s="21">
        <f t="shared" si="6"/>
        <v>7</v>
      </c>
      <c r="Z15" s="22">
        <f t="shared" si="7"/>
        <v>0</v>
      </c>
      <c r="AA15" s="23">
        <f t="shared" si="8"/>
        <v>1</v>
      </c>
      <c r="AB15" s="4"/>
      <c r="AC15" s="4"/>
    </row>
    <row r="16" spans="1:29" ht="19.5" customHeight="1" x14ac:dyDescent="0.35">
      <c r="A16" s="34" t="str">
        <f>Paramètres!G14</f>
        <v>Noyant P Anjou 3</v>
      </c>
      <c r="B16" s="70">
        <f>IF(C16&lt;&gt;"",IF((C16-D16)&gt;0,Paramètres!$B$17,IF((C16-D16)&lt;0,Paramètres!$B$19,IF((C16-D16)=0,Paramètres!$B$18))),"")</f>
        <v>1</v>
      </c>
      <c r="C16" s="71">
        <f t="shared" ref="C16:D16" si="46">T41</f>
        <v>0</v>
      </c>
      <c r="D16" s="72">
        <f t="shared" si="46"/>
        <v>0</v>
      </c>
      <c r="E16" s="73">
        <f>IF(F16&lt;&gt;"",IF((F16-G16)&gt;0,Paramètres!$B$17,IF((F16-G16)&lt;0,Paramètres!$B$19,IF((F16-G16)=0,Paramètres!$B$18))),"")</f>
        <v>1</v>
      </c>
      <c r="F16" s="71">
        <f>U24</f>
        <v>0</v>
      </c>
      <c r="G16" s="72">
        <f>T24</f>
        <v>0</v>
      </c>
      <c r="H16" s="73">
        <f>IF(I16&lt;&gt;"",IF((I16-J16)&gt;0,Paramètres!$B$17,IF((I16-J16)&lt;0,Paramètres!$B$19,IF((I16-J16)=0,Paramètres!$B$18))),"")</f>
        <v>1</v>
      </c>
      <c r="I16" s="71">
        <f t="shared" ref="I16:J16" si="47">T45</f>
        <v>0</v>
      </c>
      <c r="J16" s="72">
        <f t="shared" si="47"/>
        <v>0</v>
      </c>
      <c r="K16" s="73">
        <f>IF(L16&lt;&gt;"",IF((L16-M16)&gt;0,Paramètres!$B$17,IF((L16-M16)&lt;0,Paramètres!$B$19,IF((L16-M16)=0,Paramètres!$B$18))),"")</f>
        <v>1</v>
      </c>
      <c r="L16" s="71">
        <f>U49</f>
        <v>0</v>
      </c>
      <c r="M16" s="72">
        <f>T49</f>
        <v>0</v>
      </c>
      <c r="N16" s="73">
        <f>IF(O16&lt;&gt;"",IF((O16-P16)&gt;0,Paramètres!$B$17,IF((O16-P16)&lt;0,Paramètres!$B$19,IF((O16-P16)=0,Paramètres!$B$18))),"")</f>
        <v>1</v>
      </c>
      <c r="O16" s="71">
        <f>U49</f>
        <v>0</v>
      </c>
      <c r="P16" s="72">
        <f>T49</f>
        <v>0</v>
      </c>
      <c r="Q16" s="73">
        <f>IF(R16&lt;&gt;"",IF((R16-S16)&gt;0,Paramètres!$B$17,IF((R16-S16)&lt;0,Paramètres!$B$19,IF((R16-S16)=0,Paramètres!$B$18))),"")</f>
        <v>1</v>
      </c>
      <c r="R16" s="71">
        <f t="shared" ref="R16:R17" si="48">U50</f>
        <v>0</v>
      </c>
      <c r="S16" s="72">
        <f t="shared" ref="S16:S17" si="49">T50</f>
        <v>0</v>
      </c>
      <c r="T16" s="73">
        <f>IF(U16&lt;&gt;"",IF((U16-V16)&gt;0,Paramètres!$B$17,IF((U16-V16)&lt;0,Paramètres!$B$19,IF((U16-V16)=0,Paramètres!$B$18))),"")</f>
        <v>1</v>
      </c>
      <c r="U16" s="71">
        <f>U53</f>
        <v>0</v>
      </c>
      <c r="V16" s="72">
        <f>T53</f>
        <v>0</v>
      </c>
      <c r="W16" s="38">
        <f t="shared" ref="W16:X16" si="50">C16+F16+I16+L16+O16+R16+U16</f>
        <v>0</v>
      </c>
      <c r="X16" s="37">
        <f t="shared" si="50"/>
        <v>0</v>
      </c>
      <c r="Y16" s="39">
        <f t="shared" si="6"/>
        <v>7</v>
      </c>
      <c r="Z16" s="40">
        <f t="shared" si="7"/>
        <v>0</v>
      </c>
      <c r="AA16" s="41">
        <f t="shared" si="8"/>
        <v>1</v>
      </c>
      <c r="AB16" s="4"/>
      <c r="AC16" s="4"/>
    </row>
    <row r="17" spans="1:29" ht="19.5" hidden="1" customHeight="1" x14ac:dyDescent="0.35">
      <c r="A17" s="86">
        <f>Paramètres!G15</f>
        <v>0</v>
      </c>
      <c r="B17" s="87">
        <f>IF(C17&lt;&gt;"",IF((C17-D17)&gt;0,Paramètres!$B$17,IF((C17-D17)&lt;0,Paramètres!$B$19,IF((C17-D17)=0,Paramètres!$B$18))),"")</f>
        <v>1</v>
      </c>
      <c r="C17" s="88">
        <f t="shared" ref="C17:D17" si="51">T22</f>
        <v>0</v>
      </c>
      <c r="D17" s="89">
        <f t="shared" si="51"/>
        <v>0</v>
      </c>
      <c r="E17" s="87">
        <f>IF(F17&lt;&gt;"",IF((F17-G17)&gt;0,Paramètres!$B$17,IF((F17-G17)&lt;0,Paramètres!$B$19,IF((F17-G17)=0,Paramètres!$B$18))),"")</f>
        <v>1</v>
      </c>
      <c r="F17" s="88">
        <f>U24</f>
        <v>0</v>
      </c>
      <c r="G17" s="89">
        <f>T24</f>
        <v>0</v>
      </c>
      <c r="H17" s="87">
        <f>IF(I17&lt;&gt;"",IF((I17-J17)&gt;0,Paramètres!$B$17,IF((I17-J17)&lt;0,Paramètres!$B$19,IF((I17-J17)=0,Paramètres!$B$18))),"")</f>
        <v>1</v>
      </c>
      <c r="I17" s="88">
        <f t="shared" ref="I17:J17" si="52">T26</f>
        <v>0</v>
      </c>
      <c r="J17" s="89">
        <f t="shared" si="52"/>
        <v>0</v>
      </c>
      <c r="K17" s="87">
        <f>IF(L17&lt;&gt;"",IF((L17-M17)&gt;0,Paramètres!$B$17,IF((L17-M17)&lt;0,Paramètres!$B$19,IF((L17-M17)=0,Paramètres!$B$18))),"")</f>
        <v>1</v>
      </c>
      <c r="L17" s="88">
        <f>U47</f>
        <v>0</v>
      </c>
      <c r="M17" s="89">
        <f>T47</f>
        <v>0</v>
      </c>
      <c r="N17" s="87">
        <f>IF(O17&lt;&gt;"",IF((O17-P17)&gt;0,Paramètres!$B$17,IF((O17-P17)&lt;0,Paramètres!$B$19,IF((O17-P17)=0,Paramètres!$B$18))),"")</f>
        <v>1</v>
      </c>
      <c r="O17" s="88">
        <f>U49</f>
        <v>0</v>
      </c>
      <c r="P17" s="89">
        <f>T49</f>
        <v>0</v>
      </c>
      <c r="Q17" s="87">
        <f>IF(R17&lt;&gt;"",IF((R17-S17)&gt;0,Paramètres!$B$17,IF((R17-S17)&lt;0,Paramètres!$B$19,IF((R17-S17)=0,Paramètres!$B$18))),"")</f>
        <v>1</v>
      </c>
      <c r="R17" s="88">
        <f t="shared" si="48"/>
        <v>0</v>
      </c>
      <c r="S17" s="89">
        <f t="shared" si="49"/>
        <v>0</v>
      </c>
      <c r="T17" s="87">
        <f>IF(U17&lt;&gt;"",IF((U17-V17)&gt;0,Paramètres!$B$17,IF((U17-V17)&lt;0,Paramètres!$B$19,IF((U17-V17)=0,Paramètres!$B$18))),"")</f>
        <v>1</v>
      </c>
      <c r="U17" s="88">
        <f t="shared" ref="U17:V17" si="53">T54</f>
        <v>0</v>
      </c>
      <c r="V17" s="89">
        <f t="shared" si="53"/>
        <v>0</v>
      </c>
      <c r="W17" s="90">
        <f t="shared" ref="W17:X17" si="54">C17+F17+I17+L17+O17+R17+U17</f>
        <v>0</v>
      </c>
      <c r="X17" s="89">
        <f t="shared" si="54"/>
        <v>0</v>
      </c>
      <c r="Y17" s="91">
        <f t="shared" si="6"/>
        <v>7</v>
      </c>
      <c r="Z17" s="92">
        <f t="shared" si="7"/>
        <v>0</v>
      </c>
      <c r="AA17" s="93">
        <f t="shared" si="8"/>
        <v>1</v>
      </c>
      <c r="AB17" s="4"/>
      <c r="AC17" s="4"/>
    </row>
    <row r="18" spans="1:29" ht="12.75" customHeight="1" x14ac:dyDescent="0.2">
      <c r="A18" s="42" t="s">
        <v>18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8.75" customHeight="1" x14ac:dyDescent="0.2">
      <c r="A19" s="94" t="str">
        <f>Paramètres!G3</f>
        <v>B1</v>
      </c>
      <c r="B19" s="167" t="s">
        <v>19</v>
      </c>
      <c r="C19" s="168"/>
      <c r="D19" s="168"/>
      <c r="E19" s="168"/>
      <c r="F19" s="168"/>
      <c r="G19" s="168"/>
      <c r="H19" s="168"/>
      <c r="I19" s="168"/>
      <c r="J19" s="169"/>
      <c r="K19" s="167" t="s">
        <v>20</v>
      </c>
      <c r="L19" s="168"/>
      <c r="M19" s="168"/>
      <c r="N19" s="168"/>
      <c r="O19" s="168"/>
      <c r="P19" s="168"/>
      <c r="Q19" s="168"/>
      <c r="R19" s="168"/>
      <c r="S19" s="170"/>
      <c r="T19" s="181" t="s">
        <v>21</v>
      </c>
      <c r="U19" s="182"/>
      <c r="V19" s="1"/>
      <c r="W19" s="1"/>
      <c r="X19" s="1"/>
      <c r="Y19" s="1"/>
      <c r="Z19" s="1"/>
      <c r="AA19" s="1"/>
      <c r="AB19" s="1"/>
      <c r="AC19" s="1"/>
    </row>
    <row r="20" spans="1:29" ht="15" customHeight="1" x14ac:dyDescent="0.2">
      <c r="A20" s="95" t="s">
        <v>22</v>
      </c>
      <c r="B20" s="121" t="str">
        <f>A8</f>
        <v>Ste Emilie Candé 1</v>
      </c>
      <c r="C20" s="119"/>
      <c r="D20" s="119"/>
      <c r="E20" s="119"/>
      <c r="F20" s="119"/>
      <c r="G20" s="119"/>
      <c r="H20" s="119"/>
      <c r="I20" s="119"/>
      <c r="J20" s="120"/>
      <c r="K20" s="165" t="str">
        <f>A15</f>
        <v>Châteauneuf J Prévert 2</v>
      </c>
      <c r="L20" s="119"/>
      <c r="M20" s="119"/>
      <c r="N20" s="119"/>
      <c r="O20" s="119"/>
      <c r="P20" s="119"/>
      <c r="Q20" s="119"/>
      <c r="R20" s="119"/>
      <c r="S20" s="120"/>
      <c r="T20" s="45"/>
      <c r="U20" s="77"/>
      <c r="V20" s="1"/>
      <c r="W20" s="1"/>
      <c r="X20" s="1"/>
      <c r="Y20" s="1"/>
      <c r="Z20" s="1"/>
      <c r="AA20" s="1"/>
      <c r="AB20" s="1"/>
      <c r="AC20" s="47" t="s">
        <v>18</v>
      </c>
    </row>
    <row r="21" spans="1:29" ht="15" customHeight="1" x14ac:dyDescent="0.2">
      <c r="A21" s="75" t="s">
        <v>23</v>
      </c>
      <c r="B21" s="121" t="str">
        <f>A11</f>
        <v>Mongazon Angers 3</v>
      </c>
      <c r="C21" s="119"/>
      <c r="D21" s="119"/>
      <c r="E21" s="119"/>
      <c r="F21" s="119"/>
      <c r="G21" s="119"/>
      <c r="H21" s="119"/>
      <c r="I21" s="119"/>
      <c r="J21" s="120"/>
      <c r="K21" s="165" t="str">
        <f>A14</f>
        <v>Cholet Colbert 1</v>
      </c>
      <c r="L21" s="119"/>
      <c r="M21" s="119"/>
      <c r="N21" s="119"/>
      <c r="O21" s="119"/>
      <c r="P21" s="119"/>
      <c r="Q21" s="119"/>
      <c r="R21" s="119"/>
      <c r="S21" s="120"/>
      <c r="T21" s="45"/>
      <c r="U21" s="77"/>
      <c r="V21" s="1"/>
      <c r="W21" s="1"/>
      <c r="X21" s="1"/>
      <c r="Y21" s="1"/>
      <c r="Z21" s="1"/>
      <c r="AA21" s="1"/>
      <c r="AB21" s="1"/>
      <c r="AC21" s="47"/>
    </row>
    <row r="22" spans="1:29" ht="15" customHeight="1" x14ac:dyDescent="0.2">
      <c r="A22" s="16" t="s">
        <v>24</v>
      </c>
      <c r="B22" s="121" t="str">
        <f>A10</f>
        <v>JA Cholet 2</v>
      </c>
      <c r="C22" s="119"/>
      <c r="D22" s="119"/>
      <c r="E22" s="119"/>
      <c r="F22" s="119"/>
      <c r="G22" s="119"/>
      <c r="H22" s="119"/>
      <c r="I22" s="119"/>
      <c r="J22" s="120"/>
      <c r="K22" s="165" t="str">
        <f>A8</f>
        <v>Ste Emilie Candé 1</v>
      </c>
      <c r="L22" s="119"/>
      <c r="M22" s="119"/>
      <c r="N22" s="119"/>
      <c r="O22" s="119"/>
      <c r="P22" s="119"/>
      <c r="Q22" s="119"/>
      <c r="R22" s="119"/>
      <c r="S22" s="120"/>
      <c r="T22" s="45"/>
      <c r="U22" s="77"/>
      <c r="V22" s="1"/>
      <c r="W22" s="1"/>
      <c r="X22" s="1"/>
      <c r="Y22" s="1"/>
      <c r="Z22" s="1"/>
      <c r="AA22" s="1"/>
      <c r="AB22" s="1"/>
      <c r="AC22" s="47" t="s">
        <v>18</v>
      </c>
    </row>
    <row r="23" spans="1:29" ht="15" customHeight="1" x14ac:dyDescent="0.2">
      <c r="A23" s="16" t="s">
        <v>25</v>
      </c>
      <c r="B23" s="121" t="str">
        <f>A15</f>
        <v>Châteauneuf J Prévert 2</v>
      </c>
      <c r="C23" s="119"/>
      <c r="D23" s="119"/>
      <c r="E23" s="119"/>
      <c r="F23" s="119"/>
      <c r="G23" s="119"/>
      <c r="H23" s="119"/>
      <c r="I23" s="119"/>
      <c r="J23" s="120"/>
      <c r="K23" s="165" t="str">
        <f>A11</f>
        <v>Mongazon Angers 3</v>
      </c>
      <c r="L23" s="119"/>
      <c r="M23" s="119"/>
      <c r="N23" s="119"/>
      <c r="O23" s="119"/>
      <c r="P23" s="119"/>
      <c r="Q23" s="119"/>
      <c r="R23" s="119"/>
      <c r="S23" s="120"/>
      <c r="T23" s="50"/>
      <c r="U23" s="78"/>
      <c r="V23" s="1"/>
      <c r="W23" s="1"/>
      <c r="X23" s="1"/>
      <c r="Y23" s="1"/>
      <c r="Z23" s="1"/>
      <c r="AA23" s="1"/>
      <c r="AB23" s="1"/>
      <c r="AC23" s="47"/>
    </row>
    <row r="24" spans="1:29" ht="15" customHeight="1" x14ac:dyDescent="0.2">
      <c r="A24" s="16" t="s">
        <v>26</v>
      </c>
      <c r="B24" s="121" t="str">
        <f>A8</f>
        <v>Ste Emilie Candé 1</v>
      </c>
      <c r="C24" s="119"/>
      <c r="D24" s="119"/>
      <c r="E24" s="119"/>
      <c r="F24" s="119"/>
      <c r="G24" s="119"/>
      <c r="H24" s="119"/>
      <c r="I24" s="119"/>
      <c r="J24" s="120"/>
      <c r="K24" s="165" t="str">
        <f>A16</f>
        <v>Noyant P Anjou 3</v>
      </c>
      <c r="L24" s="119"/>
      <c r="M24" s="119"/>
      <c r="N24" s="119"/>
      <c r="O24" s="119"/>
      <c r="P24" s="119"/>
      <c r="Q24" s="119"/>
      <c r="R24" s="119"/>
      <c r="S24" s="120"/>
      <c r="T24" s="50"/>
      <c r="U24" s="78"/>
      <c r="V24" s="1"/>
      <c r="W24" s="1"/>
      <c r="X24" s="1"/>
      <c r="Y24" s="1"/>
      <c r="Z24" s="1"/>
      <c r="AA24" s="1"/>
      <c r="AB24" s="1"/>
      <c r="AC24" s="47"/>
    </row>
    <row r="25" spans="1:29" ht="15" customHeight="1" x14ac:dyDescent="0.2">
      <c r="A25" s="16" t="s">
        <v>27</v>
      </c>
      <c r="B25" s="121" t="str">
        <f>A11</f>
        <v>Mongazon Angers 3</v>
      </c>
      <c r="C25" s="119"/>
      <c r="D25" s="119"/>
      <c r="E25" s="119"/>
      <c r="F25" s="119"/>
      <c r="G25" s="119"/>
      <c r="H25" s="119"/>
      <c r="I25" s="119"/>
      <c r="J25" s="120"/>
      <c r="K25" s="165" t="str">
        <f>A10</f>
        <v>JA Cholet 2</v>
      </c>
      <c r="L25" s="119"/>
      <c r="M25" s="119"/>
      <c r="N25" s="119"/>
      <c r="O25" s="119"/>
      <c r="P25" s="119"/>
      <c r="Q25" s="119"/>
      <c r="R25" s="119"/>
      <c r="S25" s="120"/>
      <c r="T25" s="50"/>
      <c r="U25" s="78"/>
      <c r="V25" s="1"/>
      <c r="W25" s="1"/>
      <c r="X25" s="1"/>
      <c r="Y25" s="1"/>
      <c r="Z25" s="1"/>
      <c r="AA25" s="1"/>
      <c r="AB25" s="1"/>
      <c r="AC25" s="47"/>
    </row>
    <row r="26" spans="1:29" ht="15" customHeight="1" x14ac:dyDescent="0.2">
      <c r="A26" s="16" t="s">
        <v>28</v>
      </c>
      <c r="B26" s="121" t="str">
        <f>A13</f>
        <v>Angers J Monnet 1</v>
      </c>
      <c r="C26" s="119"/>
      <c r="D26" s="119"/>
      <c r="E26" s="119"/>
      <c r="F26" s="119"/>
      <c r="G26" s="119"/>
      <c r="H26" s="119"/>
      <c r="I26" s="119"/>
      <c r="J26" s="120"/>
      <c r="K26" s="165" t="str">
        <f>A8</f>
        <v>Ste Emilie Candé 1</v>
      </c>
      <c r="L26" s="119"/>
      <c r="M26" s="119"/>
      <c r="N26" s="119"/>
      <c r="O26" s="119"/>
      <c r="P26" s="119"/>
      <c r="Q26" s="119"/>
      <c r="R26" s="119"/>
      <c r="S26" s="120"/>
      <c r="T26" s="50"/>
      <c r="U26" s="78"/>
      <c r="V26" s="1"/>
      <c r="W26" s="1"/>
      <c r="X26" s="1"/>
      <c r="Y26" s="47"/>
      <c r="Z26" s="1"/>
      <c r="AA26" s="1"/>
      <c r="AB26" s="1"/>
      <c r="AC26" s="47"/>
    </row>
    <row r="27" spans="1:29" ht="15" customHeight="1" x14ac:dyDescent="0.2">
      <c r="A27" s="16" t="s">
        <v>29</v>
      </c>
      <c r="B27" s="121" t="str">
        <f>A10</f>
        <v>JA Cholet 2</v>
      </c>
      <c r="C27" s="119"/>
      <c r="D27" s="119"/>
      <c r="E27" s="119"/>
      <c r="F27" s="119"/>
      <c r="G27" s="119"/>
      <c r="H27" s="119"/>
      <c r="I27" s="119"/>
      <c r="J27" s="120"/>
      <c r="K27" s="165" t="str">
        <f>A15</f>
        <v>Châteauneuf J Prévert 2</v>
      </c>
      <c r="L27" s="119"/>
      <c r="M27" s="119"/>
      <c r="N27" s="119"/>
      <c r="O27" s="119"/>
      <c r="P27" s="119"/>
      <c r="Q27" s="119"/>
      <c r="R27" s="119"/>
      <c r="S27" s="120"/>
      <c r="T27" s="79"/>
      <c r="U27" s="78"/>
      <c r="V27" s="1"/>
      <c r="W27" s="1"/>
      <c r="X27" s="1"/>
      <c r="Y27" s="47"/>
      <c r="Z27" s="1"/>
      <c r="AA27" s="1"/>
      <c r="AB27" s="1"/>
      <c r="AC27" s="53"/>
    </row>
    <row r="28" spans="1:29" ht="15" customHeight="1" x14ac:dyDescent="0.2">
      <c r="A28" s="16" t="s">
        <v>30</v>
      </c>
      <c r="B28" s="166"/>
      <c r="C28" s="119"/>
      <c r="D28" s="119"/>
      <c r="E28" s="119"/>
      <c r="F28" s="119"/>
      <c r="G28" s="119"/>
      <c r="H28" s="119"/>
      <c r="I28" s="119"/>
      <c r="J28" s="120"/>
      <c r="K28" s="173"/>
      <c r="L28" s="119"/>
      <c r="M28" s="119"/>
      <c r="N28" s="119"/>
      <c r="O28" s="119"/>
      <c r="P28" s="119"/>
      <c r="Q28" s="119"/>
      <c r="R28" s="119"/>
      <c r="S28" s="120"/>
      <c r="T28" s="79"/>
      <c r="U28" s="78"/>
      <c r="V28" s="1"/>
      <c r="W28" s="1"/>
      <c r="X28" s="1"/>
      <c r="Y28" s="47"/>
      <c r="Z28" s="1"/>
      <c r="AA28" s="1"/>
      <c r="AB28" s="1"/>
      <c r="AC28" s="53"/>
    </row>
    <row r="29" spans="1:29" ht="15" customHeight="1" x14ac:dyDescent="0.2">
      <c r="A29" s="16" t="s">
        <v>31</v>
      </c>
      <c r="B29" s="121" t="str">
        <f>A8</f>
        <v>Ste Emilie Candé 1</v>
      </c>
      <c r="C29" s="119"/>
      <c r="D29" s="119"/>
      <c r="E29" s="119"/>
      <c r="F29" s="119"/>
      <c r="G29" s="119"/>
      <c r="H29" s="119"/>
      <c r="I29" s="119"/>
      <c r="J29" s="120"/>
      <c r="K29" s="165" t="str">
        <f t="shared" ref="K29:K30" si="55">A12</f>
        <v>CA St Germain sur Moine 4</v>
      </c>
      <c r="L29" s="119"/>
      <c r="M29" s="119"/>
      <c r="N29" s="119"/>
      <c r="O29" s="119"/>
      <c r="P29" s="119"/>
      <c r="Q29" s="119"/>
      <c r="R29" s="119"/>
      <c r="S29" s="120"/>
      <c r="T29" s="79"/>
      <c r="U29" s="78"/>
      <c r="V29" s="1"/>
      <c r="W29" s="1"/>
      <c r="X29" s="1"/>
      <c r="Y29" s="47"/>
      <c r="Z29" s="1"/>
      <c r="AA29" s="1"/>
      <c r="AB29" s="1"/>
      <c r="AC29" s="1"/>
    </row>
    <row r="30" spans="1:29" ht="15" customHeight="1" x14ac:dyDescent="0.2">
      <c r="A30" s="16" t="s">
        <v>32</v>
      </c>
      <c r="B30" s="121" t="str">
        <f>A11</f>
        <v>Mongazon Angers 3</v>
      </c>
      <c r="C30" s="119"/>
      <c r="D30" s="119"/>
      <c r="E30" s="119"/>
      <c r="F30" s="119"/>
      <c r="G30" s="119"/>
      <c r="H30" s="119"/>
      <c r="I30" s="119"/>
      <c r="J30" s="120"/>
      <c r="K30" s="165" t="str">
        <f t="shared" si="55"/>
        <v>Angers J Monnet 1</v>
      </c>
      <c r="L30" s="119"/>
      <c r="M30" s="119"/>
      <c r="N30" s="119"/>
      <c r="O30" s="119"/>
      <c r="P30" s="119"/>
      <c r="Q30" s="119"/>
      <c r="R30" s="119"/>
      <c r="S30" s="120"/>
      <c r="T30" s="79"/>
      <c r="U30" s="78"/>
      <c r="V30" s="1"/>
      <c r="W30" s="1"/>
      <c r="X30" s="1"/>
      <c r="Y30" s="47"/>
      <c r="Z30" s="1"/>
      <c r="AA30" s="1"/>
      <c r="AB30" s="1"/>
      <c r="AC30" s="3"/>
    </row>
    <row r="31" spans="1:29" ht="15" customHeight="1" x14ac:dyDescent="0.2">
      <c r="A31" s="16" t="s">
        <v>33</v>
      </c>
      <c r="B31" s="121" t="str">
        <f>A14</f>
        <v>Cholet Colbert 1</v>
      </c>
      <c r="C31" s="119"/>
      <c r="D31" s="119"/>
      <c r="E31" s="119"/>
      <c r="F31" s="119"/>
      <c r="G31" s="119"/>
      <c r="H31" s="119"/>
      <c r="I31" s="119"/>
      <c r="J31" s="120"/>
      <c r="K31" s="165" t="str">
        <f>A9</f>
        <v>SC Pouancé 1</v>
      </c>
      <c r="L31" s="119"/>
      <c r="M31" s="119"/>
      <c r="N31" s="119"/>
      <c r="O31" s="119"/>
      <c r="P31" s="119"/>
      <c r="Q31" s="119"/>
      <c r="R31" s="119"/>
      <c r="S31" s="120"/>
      <c r="T31" s="50"/>
      <c r="U31" s="78"/>
      <c r="V31" s="1"/>
      <c r="W31" s="1"/>
      <c r="X31" s="1"/>
      <c r="Y31" s="53"/>
      <c r="Z31" s="1"/>
      <c r="AA31" s="1"/>
      <c r="AB31" s="1"/>
      <c r="AC31" s="3"/>
    </row>
    <row r="32" spans="1:29" ht="15" customHeight="1" x14ac:dyDescent="0.2">
      <c r="A32" s="16" t="s">
        <v>34</v>
      </c>
      <c r="B32" s="121" t="str">
        <f>A12</f>
        <v>CA St Germain sur Moine 4</v>
      </c>
      <c r="C32" s="119"/>
      <c r="D32" s="119"/>
      <c r="E32" s="119"/>
      <c r="F32" s="119"/>
      <c r="G32" s="119"/>
      <c r="H32" s="119"/>
      <c r="I32" s="119"/>
      <c r="J32" s="120"/>
      <c r="K32" s="165" t="str">
        <f>A11</f>
        <v>Mongazon Angers 3</v>
      </c>
      <c r="L32" s="119"/>
      <c r="M32" s="119"/>
      <c r="N32" s="119"/>
      <c r="O32" s="119"/>
      <c r="P32" s="119"/>
      <c r="Q32" s="119"/>
      <c r="R32" s="119"/>
      <c r="S32" s="120"/>
      <c r="T32" s="50"/>
      <c r="U32" s="78"/>
      <c r="V32" s="1"/>
      <c r="W32" s="1"/>
      <c r="X32" s="1"/>
      <c r="Y32" s="1"/>
      <c r="Z32" s="1"/>
      <c r="AA32" s="1"/>
      <c r="AB32" s="1"/>
      <c r="AC32" s="3"/>
    </row>
    <row r="33" spans="1:29" ht="15" customHeight="1" x14ac:dyDescent="0.2">
      <c r="A33" s="16" t="s">
        <v>35</v>
      </c>
      <c r="B33" s="121" t="str">
        <f>A8</f>
        <v>Ste Emilie Candé 1</v>
      </c>
      <c r="C33" s="119"/>
      <c r="D33" s="119"/>
      <c r="E33" s="119"/>
      <c r="F33" s="119"/>
      <c r="G33" s="119"/>
      <c r="H33" s="119"/>
      <c r="I33" s="119"/>
      <c r="J33" s="120"/>
      <c r="K33" s="165" t="str">
        <f>A9</f>
        <v>SC Pouancé 1</v>
      </c>
      <c r="L33" s="119"/>
      <c r="M33" s="119"/>
      <c r="N33" s="119"/>
      <c r="O33" s="119"/>
      <c r="P33" s="119"/>
      <c r="Q33" s="119"/>
      <c r="R33" s="119"/>
      <c r="S33" s="120"/>
      <c r="T33" s="50"/>
      <c r="U33" s="78"/>
      <c r="V33" s="1"/>
      <c r="W33" s="1"/>
      <c r="X33" s="1"/>
      <c r="Y33" s="1"/>
      <c r="Z33" s="1"/>
      <c r="AA33" s="1"/>
      <c r="AB33" s="1"/>
      <c r="AC33" s="3"/>
    </row>
    <row r="34" spans="1:29" ht="15" customHeight="1" x14ac:dyDescent="0.2">
      <c r="A34" s="16" t="s">
        <v>36</v>
      </c>
      <c r="B34" s="121" t="str">
        <f>A15</f>
        <v>Châteauneuf J Prévert 2</v>
      </c>
      <c r="C34" s="119"/>
      <c r="D34" s="119"/>
      <c r="E34" s="119"/>
      <c r="F34" s="119"/>
      <c r="G34" s="119"/>
      <c r="H34" s="119"/>
      <c r="I34" s="119"/>
      <c r="J34" s="120"/>
      <c r="K34" s="165" t="str">
        <f>A12</f>
        <v>CA St Germain sur Moine 4</v>
      </c>
      <c r="L34" s="119"/>
      <c r="M34" s="119"/>
      <c r="N34" s="119"/>
      <c r="O34" s="119"/>
      <c r="P34" s="119"/>
      <c r="Q34" s="119"/>
      <c r="R34" s="119"/>
      <c r="S34" s="120"/>
      <c r="T34" s="50"/>
      <c r="U34" s="78"/>
      <c r="V34" s="1"/>
      <c r="W34" s="1"/>
      <c r="X34" s="1"/>
      <c r="Y34" s="1"/>
      <c r="Z34" s="1"/>
      <c r="AA34" s="1"/>
      <c r="AB34" s="1"/>
      <c r="AC34" s="3"/>
    </row>
    <row r="35" spans="1:29" ht="15" customHeight="1" x14ac:dyDescent="0.2">
      <c r="A35" s="27" t="s">
        <v>37</v>
      </c>
      <c r="B35" s="121" t="str">
        <f>A8</f>
        <v>Ste Emilie Candé 1</v>
      </c>
      <c r="C35" s="119"/>
      <c r="D35" s="119"/>
      <c r="E35" s="119"/>
      <c r="F35" s="119"/>
      <c r="G35" s="119"/>
      <c r="H35" s="119"/>
      <c r="I35" s="119"/>
      <c r="J35" s="120"/>
      <c r="K35" s="165" t="str">
        <f>A14</f>
        <v>Cholet Colbert 1</v>
      </c>
      <c r="L35" s="119"/>
      <c r="M35" s="119"/>
      <c r="N35" s="119"/>
      <c r="O35" s="119"/>
      <c r="P35" s="119"/>
      <c r="Q35" s="119"/>
      <c r="R35" s="119"/>
      <c r="S35" s="120"/>
      <c r="T35" s="55"/>
      <c r="U35" s="80"/>
      <c r="V35" s="1"/>
      <c r="W35" s="1"/>
      <c r="X35" s="1"/>
      <c r="Y35" s="1"/>
      <c r="Z35" s="1"/>
      <c r="AA35" s="1"/>
      <c r="AB35" s="1"/>
      <c r="AC35" s="3"/>
    </row>
    <row r="36" spans="1:29" ht="15" customHeight="1" x14ac:dyDescent="0.2">
      <c r="A36" s="27" t="s">
        <v>38</v>
      </c>
      <c r="B36" s="121" t="str">
        <f>A12</f>
        <v>CA St Germain sur Moine 4</v>
      </c>
      <c r="C36" s="119"/>
      <c r="D36" s="119"/>
      <c r="E36" s="119"/>
      <c r="F36" s="119"/>
      <c r="G36" s="119"/>
      <c r="H36" s="119"/>
      <c r="I36" s="119"/>
      <c r="J36" s="120"/>
      <c r="K36" s="165" t="str">
        <f>A16</f>
        <v>Noyant P Anjou 3</v>
      </c>
      <c r="L36" s="119"/>
      <c r="M36" s="119"/>
      <c r="N36" s="119"/>
      <c r="O36" s="119"/>
      <c r="P36" s="119"/>
      <c r="Q36" s="119"/>
      <c r="R36" s="119"/>
      <c r="S36" s="120"/>
      <c r="T36" s="55"/>
      <c r="U36" s="80"/>
      <c r="V36" s="1"/>
      <c r="W36" s="1"/>
      <c r="X36" s="1"/>
      <c r="Y36" s="1"/>
      <c r="Z36" s="1"/>
      <c r="AA36" s="1"/>
      <c r="AB36" s="1"/>
      <c r="AC36" s="3"/>
    </row>
    <row r="37" spans="1:29" ht="15" customHeight="1" x14ac:dyDescent="0.2">
      <c r="A37" s="27" t="s">
        <v>39</v>
      </c>
      <c r="B37" s="166"/>
      <c r="C37" s="119"/>
      <c r="D37" s="119"/>
      <c r="E37" s="119"/>
      <c r="F37" s="119"/>
      <c r="G37" s="119"/>
      <c r="H37" s="119"/>
      <c r="I37" s="119"/>
      <c r="J37" s="120"/>
      <c r="K37" s="173"/>
      <c r="L37" s="119"/>
      <c r="M37" s="119"/>
      <c r="N37" s="119"/>
      <c r="O37" s="119"/>
      <c r="P37" s="119"/>
      <c r="Q37" s="119"/>
      <c r="R37" s="119"/>
      <c r="S37" s="120"/>
      <c r="T37" s="55"/>
      <c r="U37" s="80"/>
      <c r="V37" s="1"/>
      <c r="W37" s="1"/>
      <c r="X37" s="1"/>
      <c r="Y37" s="1"/>
      <c r="Z37" s="1"/>
      <c r="AA37" s="1"/>
      <c r="AB37" s="1"/>
      <c r="AC37" s="3"/>
    </row>
    <row r="38" spans="1:29" ht="15" customHeight="1" x14ac:dyDescent="0.25">
      <c r="A38" s="94" t="str">
        <f>Paramètres!G4</f>
        <v>B2</v>
      </c>
      <c r="B38" s="177" t="s">
        <v>19</v>
      </c>
      <c r="C38" s="154"/>
      <c r="D38" s="154"/>
      <c r="E38" s="154"/>
      <c r="F38" s="154"/>
      <c r="G38" s="154"/>
      <c r="H38" s="154"/>
      <c r="I38" s="154"/>
      <c r="J38" s="178"/>
      <c r="K38" s="179" t="s">
        <v>20</v>
      </c>
      <c r="L38" s="154"/>
      <c r="M38" s="154"/>
      <c r="N38" s="154"/>
      <c r="O38" s="154"/>
      <c r="P38" s="154"/>
      <c r="Q38" s="154"/>
      <c r="R38" s="154"/>
      <c r="S38" s="155"/>
      <c r="T38" s="181" t="s">
        <v>21</v>
      </c>
      <c r="U38" s="182"/>
      <c r="V38" s="1"/>
      <c r="W38" s="1"/>
      <c r="X38" s="1"/>
      <c r="Y38" s="3"/>
      <c r="Z38" s="1"/>
      <c r="AA38" s="1"/>
      <c r="AB38" s="1"/>
      <c r="AC38" s="60"/>
    </row>
    <row r="39" spans="1:29" ht="15" customHeight="1" x14ac:dyDescent="0.2">
      <c r="A39" s="95" t="s">
        <v>22</v>
      </c>
      <c r="B39" s="121" t="str">
        <f>A9</f>
        <v>SC Pouancé 1</v>
      </c>
      <c r="C39" s="119"/>
      <c r="D39" s="119"/>
      <c r="E39" s="119"/>
      <c r="F39" s="119"/>
      <c r="G39" s="119"/>
      <c r="H39" s="119"/>
      <c r="I39" s="119"/>
      <c r="J39" s="120"/>
      <c r="K39" s="165" t="str">
        <f>A10</f>
        <v>JA Cholet 2</v>
      </c>
      <c r="L39" s="119"/>
      <c r="M39" s="119"/>
      <c r="N39" s="119"/>
      <c r="O39" s="119"/>
      <c r="P39" s="119"/>
      <c r="Q39" s="119"/>
      <c r="R39" s="119"/>
      <c r="S39" s="120"/>
      <c r="T39" s="45"/>
      <c r="U39" s="77"/>
      <c r="V39" s="1"/>
      <c r="W39" s="1"/>
      <c r="X39" s="1"/>
      <c r="Y39" s="1"/>
      <c r="Z39" s="1"/>
      <c r="AA39" s="1"/>
      <c r="AB39" s="1"/>
      <c r="AC39" s="3"/>
    </row>
    <row r="40" spans="1:29" ht="15" customHeight="1" x14ac:dyDescent="0.2">
      <c r="A40" s="75" t="s">
        <v>23</v>
      </c>
      <c r="B40" s="121" t="str">
        <f>A12</f>
        <v>CA St Germain sur Moine 4</v>
      </c>
      <c r="C40" s="119"/>
      <c r="D40" s="119"/>
      <c r="E40" s="119"/>
      <c r="F40" s="119"/>
      <c r="G40" s="119"/>
      <c r="H40" s="119"/>
      <c r="I40" s="119"/>
      <c r="J40" s="120"/>
      <c r="K40" s="165" t="str">
        <f>A13</f>
        <v>Angers J Monnet 1</v>
      </c>
      <c r="L40" s="119"/>
      <c r="M40" s="119"/>
      <c r="N40" s="119"/>
      <c r="O40" s="119"/>
      <c r="P40" s="119"/>
      <c r="Q40" s="119"/>
      <c r="R40" s="119"/>
      <c r="S40" s="120"/>
      <c r="T40" s="45"/>
      <c r="U40" s="77"/>
      <c r="V40" s="1"/>
      <c r="W40" s="1"/>
      <c r="X40" s="1"/>
      <c r="Y40" s="1"/>
      <c r="Z40" s="1"/>
      <c r="AA40" s="1"/>
      <c r="AB40" s="1"/>
      <c r="AC40" s="3"/>
    </row>
    <row r="41" spans="1:29" ht="15" customHeight="1" x14ac:dyDescent="0.2">
      <c r="A41" s="16" t="s">
        <v>24</v>
      </c>
      <c r="B41" s="121" t="str">
        <f>A16</f>
        <v>Noyant P Anjou 3</v>
      </c>
      <c r="C41" s="119"/>
      <c r="D41" s="119"/>
      <c r="E41" s="119"/>
      <c r="F41" s="119"/>
      <c r="G41" s="119"/>
      <c r="H41" s="119"/>
      <c r="I41" s="119"/>
      <c r="J41" s="120"/>
      <c r="K41" s="165" t="str">
        <f>A9</f>
        <v>SC Pouancé 1</v>
      </c>
      <c r="L41" s="119"/>
      <c r="M41" s="119"/>
      <c r="N41" s="119"/>
      <c r="O41" s="119"/>
      <c r="P41" s="119"/>
      <c r="Q41" s="119"/>
      <c r="R41" s="119"/>
      <c r="S41" s="120"/>
      <c r="T41" s="45"/>
      <c r="U41" s="77"/>
      <c r="V41" s="1"/>
      <c r="W41" s="1"/>
      <c r="X41" s="1"/>
      <c r="Y41" s="3"/>
      <c r="Z41" s="1"/>
      <c r="AA41" s="1"/>
      <c r="AB41" s="1"/>
      <c r="AC41" s="1"/>
    </row>
    <row r="42" spans="1:29" ht="15" customHeight="1" x14ac:dyDescent="0.25">
      <c r="A42" s="16" t="s">
        <v>25</v>
      </c>
      <c r="B42" s="121" t="str">
        <f>A14</f>
        <v>Cholet Colbert 1</v>
      </c>
      <c r="C42" s="119"/>
      <c r="D42" s="119"/>
      <c r="E42" s="119"/>
      <c r="F42" s="119"/>
      <c r="G42" s="119"/>
      <c r="H42" s="119"/>
      <c r="I42" s="119"/>
      <c r="J42" s="120"/>
      <c r="K42" s="165" t="str">
        <f t="shared" ref="K42:K44" si="56">A12</f>
        <v>CA St Germain sur Moine 4</v>
      </c>
      <c r="L42" s="119"/>
      <c r="M42" s="119"/>
      <c r="N42" s="119"/>
      <c r="O42" s="119"/>
      <c r="P42" s="119"/>
      <c r="Q42" s="119"/>
      <c r="R42" s="119"/>
      <c r="S42" s="120"/>
      <c r="T42" s="50"/>
      <c r="U42" s="78"/>
      <c r="V42" s="1"/>
      <c r="W42" s="1"/>
      <c r="X42" s="1"/>
      <c r="Y42" s="3"/>
      <c r="Z42" s="1"/>
      <c r="AA42" s="1"/>
      <c r="AB42" s="1"/>
      <c r="AC42" s="60"/>
    </row>
    <row r="43" spans="1:29" ht="15" customHeight="1" x14ac:dyDescent="0.25">
      <c r="A43" s="16" t="s">
        <v>26</v>
      </c>
      <c r="B43" s="121" t="str">
        <f>A9</f>
        <v>SC Pouancé 1</v>
      </c>
      <c r="C43" s="119"/>
      <c r="D43" s="119"/>
      <c r="E43" s="119"/>
      <c r="F43" s="119"/>
      <c r="G43" s="119"/>
      <c r="H43" s="119"/>
      <c r="I43" s="119"/>
      <c r="J43" s="120"/>
      <c r="K43" s="165" t="str">
        <f t="shared" si="56"/>
        <v>Angers J Monnet 1</v>
      </c>
      <c r="L43" s="119"/>
      <c r="M43" s="119"/>
      <c r="N43" s="119"/>
      <c r="O43" s="119"/>
      <c r="P43" s="119"/>
      <c r="Q43" s="119"/>
      <c r="R43" s="119"/>
      <c r="S43" s="120"/>
      <c r="T43" s="50"/>
      <c r="U43" s="78"/>
      <c r="V43" s="1"/>
      <c r="W43" s="1"/>
      <c r="X43" s="1"/>
      <c r="Y43" s="1"/>
      <c r="Z43" s="1"/>
      <c r="AA43" s="1"/>
      <c r="AB43" s="1"/>
      <c r="AC43" s="60"/>
    </row>
    <row r="44" spans="1:29" ht="15" customHeight="1" x14ac:dyDescent="0.25">
      <c r="A44" s="16" t="s">
        <v>27</v>
      </c>
      <c r="B44" s="121" t="str">
        <f t="shared" ref="B44:B45" si="57">A15</f>
        <v>Châteauneuf J Prévert 2</v>
      </c>
      <c r="C44" s="119"/>
      <c r="D44" s="119"/>
      <c r="E44" s="119"/>
      <c r="F44" s="119"/>
      <c r="G44" s="119"/>
      <c r="H44" s="119"/>
      <c r="I44" s="119"/>
      <c r="J44" s="120"/>
      <c r="K44" s="165" t="str">
        <f t="shared" si="56"/>
        <v>Cholet Colbert 1</v>
      </c>
      <c r="L44" s="119"/>
      <c r="M44" s="119"/>
      <c r="N44" s="119"/>
      <c r="O44" s="119"/>
      <c r="P44" s="119"/>
      <c r="Q44" s="119"/>
      <c r="R44" s="119"/>
      <c r="S44" s="120"/>
      <c r="T44" s="50"/>
      <c r="U44" s="78"/>
      <c r="V44" s="1"/>
      <c r="W44" s="1"/>
      <c r="X44" s="1"/>
      <c r="Y44" s="1"/>
      <c r="Z44" s="1"/>
      <c r="AA44" s="1"/>
      <c r="AB44" s="1"/>
      <c r="AC44" s="60"/>
    </row>
    <row r="45" spans="1:29" ht="15" customHeight="1" x14ac:dyDescent="0.25">
      <c r="A45" s="16" t="s">
        <v>28</v>
      </c>
      <c r="B45" s="121" t="str">
        <f t="shared" si="57"/>
        <v>Noyant P Anjou 3</v>
      </c>
      <c r="C45" s="119"/>
      <c r="D45" s="119"/>
      <c r="E45" s="119"/>
      <c r="F45" s="119"/>
      <c r="G45" s="119"/>
      <c r="H45" s="119"/>
      <c r="I45" s="119"/>
      <c r="J45" s="120"/>
      <c r="K45" s="165" t="str">
        <f>A11</f>
        <v>Mongazon Angers 3</v>
      </c>
      <c r="L45" s="119"/>
      <c r="M45" s="119"/>
      <c r="N45" s="119"/>
      <c r="O45" s="119"/>
      <c r="P45" s="119"/>
      <c r="Q45" s="119"/>
      <c r="R45" s="119"/>
      <c r="S45" s="120"/>
      <c r="T45" s="50"/>
      <c r="U45" s="78"/>
      <c r="V45" s="1"/>
      <c r="W45" s="1"/>
      <c r="X45" s="1"/>
      <c r="Y45" s="3" t="s">
        <v>18</v>
      </c>
      <c r="Z45" s="1"/>
      <c r="AA45" s="1"/>
      <c r="AB45" s="1"/>
      <c r="AC45" s="60"/>
    </row>
    <row r="46" spans="1:29" ht="15" customHeight="1" x14ac:dyDescent="0.25">
      <c r="A46" s="16" t="s">
        <v>29</v>
      </c>
      <c r="B46" s="121" t="str">
        <f>A12</f>
        <v>CA St Germain sur Moine 4</v>
      </c>
      <c r="C46" s="119"/>
      <c r="D46" s="119"/>
      <c r="E46" s="119"/>
      <c r="F46" s="119"/>
      <c r="G46" s="119"/>
      <c r="H46" s="119"/>
      <c r="I46" s="119"/>
      <c r="J46" s="120"/>
      <c r="K46" s="165" t="str">
        <f>A9</f>
        <v>SC Pouancé 1</v>
      </c>
      <c r="L46" s="119"/>
      <c r="M46" s="119"/>
      <c r="N46" s="119"/>
      <c r="O46" s="119"/>
      <c r="P46" s="119"/>
      <c r="Q46" s="119"/>
      <c r="R46" s="119"/>
      <c r="S46" s="120"/>
      <c r="T46" s="79"/>
      <c r="U46" s="78"/>
      <c r="V46" s="1"/>
      <c r="W46" s="1"/>
      <c r="X46" s="1"/>
      <c r="Y46" s="1"/>
      <c r="Z46" s="1"/>
      <c r="AA46" s="1"/>
      <c r="AB46" s="1"/>
      <c r="AC46" s="60" t="s">
        <v>18</v>
      </c>
    </row>
    <row r="47" spans="1:29" ht="15" customHeight="1" x14ac:dyDescent="0.25">
      <c r="A47" s="16" t="s">
        <v>30</v>
      </c>
      <c r="B47" s="166"/>
      <c r="C47" s="119"/>
      <c r="D47" s="119"/>
      <c r="E47" s="119"/>
      <c r="F47" s="119"/>
      <c r="G47" s="119"/>
      <c r="H47" s="119"/>
      <c r="I47" s="119"/>
      <c r="J47" s="120"/>
      <c r="K47" s="173"/>
      <c r="L47" s="119"/>
      <c r="M47" s="119"/>
      <c r="N47" s="119"/>
      <c r="O47" s="119"/>
      <c r="P47" s="119"/>
      <c r="Q47" s="119"/>
      <c r="R47" s="119"/>
      <c r="S47" s="120"/>
      <c r="T47" s="79"/>
      <c r="U47" s="78"/>
      <c r="V47" s="1"/>
      <c r="W47" s="1"/>
      <c r="X47" s="1"/>
      <c r="Y47" s="1"/>
      <c r="Z47" s="1"/>
      <c r="AA47" s="1"/>
      <c r="AB47" s="1"/>
      <c r="AC47" s="60" t="s">
        <v>18</v>
      </c>
    </row>
    <row r="48" spans="1:29" ht="15" customHeight="1" x14ac:dyDescent="0.25">
      <c r="A48" s="16" t="s">
        <v>31</v>
      </c>
      <c r="B48" s="121" t="str">
        <f>A10</f>
        <v>JA Cholet 2</v>
      </c>
      <c r="C48" s="119"/>
      <c r="D48" s="119"/>
      <c r="E48" s="119"/>
      <c r="F48" s="119"/>
      <c r="G48" s="119"/>
      <c r="H48" s="119"/>
      <c r="I48" s="119"/>
      <c r="J48" s="120"/>
      <c r="K48" s="165" t="str">
        <f>A14</f>
        <v>Cholet Colbert 1</v>
      </c>
      <c r="L48" s="119"/>
      <c r="M48" s="119"/>
      <c r="N48" s="119"/>
      <c r="O48" s="119"/>
      <c r="P48" s="119"/>
      <c r="Q48" s="119"/>
      <c r="R48" s="119"/>
      <c r="S48" s="120"/>
      <c r="T48" s="79"/>
      <c r="U48" s="78"/>
      <c r="V48" s="1" t="s">
        <v>18</v>
      </c>
      <c r="W48" s="1"/>
      <c r="X48" s="1"/>
      <c r="Y48" s="1"/>
      <c r="Z48" s="1"/>
      <c r="AA48" s="1"/>
      <c r="AB48" s="1"/>
      <c r="AC48" s="60" t="s">
        <v>18</v>
      </c>
    </row>
    <row r="49" spans="1:29" ht="15" customHeight="1" x14ac:dyDescent="0.25">
      <c r="A49" s="16" t="s">
        <v>32</v>
      </c>
      <c r="B49" s="121" t="str">
        <f>A15</f>
        <v>Châteauneuf J Prévert 2</v>
      </c>
      <c r="C49" s="119"/>
      <c r="D49" s="119"/>
      <c r="E49" s="119"/>
      <c r="F49" s="119"/>
      <c r="G49" s="119"/>
      <c r="H49" s="119"/>
      <c r="I49" s="119"/>
      <c r="J49" s="120"/>
      <c r="K49" s="165" t="str">
        <f>A16</f>
        <v>Noyant P Anjou 3</v>
      </c>
      <c r="L49" s="119"/>
      <c r="M49" s="119"/>
      <c r="N49" s="119"/>
      <c r="O49" s="119"/>
      <c r="P49" s="119"/>
      <c r="Q49" s="119"/>
      <c r="R49" s="119"/>
      <c r="S49" s="120"/>
      <c r="T49" s="79"/>
      <c r="U49" s="78"/>
      <c r="V49" s="1" t="s">
        <v>18</v>
      </c>
      <c r="W49" s="1"/>
      <c r="X49" s="1"/>
      <c r="Y49" s="1"/>
      <c r="Z49" s="60"/>
      <c r="AA49" s="1"/>
      <c r="AB49" s="1"/>
      <c r="AC49" s="60"/>
    </row>
    <row r="50" spans="1:29" ht="15" customHeight="1" x14ac:dyDescent="0.25">
      <c r="A50" s="16" t="s">
        <v>33</v>
      </c>
      <c r="B50" s="121" t="str">
        <f>A10</f>
        <v>JA Cholet 2</v>
      </c>
      <c r="C50" s="119"/>
      <c r="D50" s="119"/>
      <c r="E50" s="119"/>
      <c r="F50" s="119"/>
      <c r="G50" s="119"/>
      <c r="H50" s="119"/>
      <c r="I50" s="119"/>
      <c r="J50" s="120"/>
      <c r="K50" s="165" t="str">
        <f>A16</f>
        <v>Noyant P Anjou 3</v>
      </c>
      <c r="L50" s="119"/>
      <c r="M50" s="119"/>
      <c r="N50" s="119"/>
      <c r="O50" s="119"/>
      <c r="P50" s="119"/>
      <c r="Q50" s="119"/>
      <c r="R50" s="119"/>
      <c r="S50" s="120"/>
      <c r="T50" s="50"/>
      <c r="U50" s="78"/>
      <c r="V50" s="1" t="s">
        <v>18</v>
      </c>
      <c r="W50" s="1"/>
      <c r="X50" s="1"/>
      <c r="Y50" s="1"/>
      <c r="Z50" s="60"/>
      <c r="AA50" s="1"/>
      <c r="AB50" s="1"/>
      <c r="AC50" s="60"/>
    </row>
    <row r="51" spans="1:29" ht="15" customHeight="1" x14ac:dyDescent="0.25">
      <c r="A51" s="16" t="s">
        <v>34</v>
      </c>
      <c r="B51" s="121" t="str">
        <f>A13</f>
        <v>Angers J Monnet 1</v>
      </c>
      <c r="C51" s="119"/>
      <c r="D51" s="119"/>
      <c r="E51" s="119"/>
      <c r="F51" s="119"/>
      <c r="G51" s="119"/>
      <c r="H51" s="119"/>
      <c r="I51" s="119"/>
      <c r="J51" s="120"/>
      <c r="K51" s="165" t="str">
        <f>A15</f>
        <v>Châteauneuf J Prévert 2</v>
      </c>
      <c r="L51" s="119"/>
      <c r="M51" s="119"/>
      <c r="N51" s="119"/>
      <c r="O51" s="119"/>
      <c r="P51" s="119"/>
      <c r="Q51" s="119"/>
      <c r="R51" s="119"/>
      <c r="S51" s="120"/>
      <c r="T51" s="50"/>
      <c r="U51" s="78"/>
      <c r="V51" s="1"/>
      <c r="W51" s="1"/>
      <c r="X51" s="1"/>
      <c r="Y51" s="1"/>
      <c r="Z51" s="60"/>
      <c r="AA51" s="1"/>
      <c r="AB51" s="1"/>
      <c r="AC51" s="60"/>
    </row>
    <row r="52" spans="1:29" ht="15" customHeight="1" x14ac:dyDescent="0.2">
      <c r="A52" s="16" t="s">
        <v>35</v>
      </c>
      <c r="B52" s="121" t="str">
        <f t="shared" ref="B52:B53" si="58">A13</f>
        <v>Angers J Monnet 1</v>
      </c>
      <c r="C52" s="119"/>
      <c r="D52" s="119"/>
      <c r="E52" s="119"/>
      <c r="F52" s="119"/>
      <c r="G52" s="119"/>
      <c r="H52" s="119"/>
      <c r="I52" s="119"/>
      <c r="J52" s="120"/>
      <c r="K52" s="165" t="str">
        <f>A10</f>
        <v>JA Cholet 2</v>
      </c>
      <c r="L52" s="119"/>
      <c r="M52" s="119"/>
      <c r="N52" s="119"/>
      <c r="O52" s="119"/>
      <c r="P52" s="119"/>
      <c r="Q52" s="119"/>
      <c r="R52" s="119"/>
      <c r="S52" s="120"/>
      <c r="T52" s="50"/>
      <c r="U52" s="78"/>
      <c r="V52" s="1"/>
      <c r="W52" s="1"/>
      <c r="X52" s="1"/>
      <c r="Y52" s="1"/>
      <c r="Z52" s="1"/>
      <c r="AA52" s="1"/>
      <c r="AB52" s="1"/>
      <c r="AC52" s="1"/>
    </row>
    <row r="53" spans="1:29" ht="15" customHeight="1" x14ac:dyDescent="0.25">
      <c r="A53" s="16" t="s">
        <v>36</v>
      </c>
      <c r="B53" s="121" t="str">
        <f t="shared" si="58"/>
        <v>Cholet Colbert 1</v>
      </c>
      <c r="C53" s="119"/>
      <c r="D53" s="119"/>
      <c r="E53" s="119"/>
      <c r="F53" s="119"/>
      <c r="G53" s="119"/>
      <c r="H53" s="119"/>
      <c r="I53" s="119"/>
      <c r="J53" s="120"/>
      <c r="K53" s="165" t="str">
        <f>A16</f>
        <v>Noyant P Anjou 3</v>
      </c>
      <c r="L53" s="119"/>
      <c r="M53" s="119"/>
      <c r="N53" s="119"/>
      <c r="O53" s="119"/>
      <c r="P53" s="119"/>
      <c r="Q53" s="119"/>
      <c r="R53" s="119"/>
      <c r="S53" s="120"/>
      <c r="T53" s="50"/>
      <c r="U53" s="78"/>
      <c r="V53" s="1"/>
      <c r="W53" s="1"/>
      <c r="X53" s="1"/>
      <c r="Y53" s="1"/>
      <c r="Z53" s="1"/>
      <c r="AA53" s="1"/>
      <c r="AB53" s="1"/>
      <c r="AC53" s="61"/>
    </row>
    <row r="54" spans="1:29" ht="15" customHeight="1" x14ac:dyDescent="0.25">
      <c r="A54" s="27" t="s">
        <v>37</v>
      </c>
      <c r="B54" s="121" t="str">
        <f>A9</f>
        <v>SC Pouancé 1</v>
      </c>
      <c r="C54" s="119"/>
      <c r="D54" s="119"/>
      <c r="E54" s="119"/>
      <c r="F54" s="119"/>
      <c r="G54" s="119"/>
      <c r="H54" s="119"/>
      <c r="I54" s="119"/>
      <c r="J54" s="120"/>
      <c r="K54" s="165" t="str">
        <f>A11</f>
        <v>Mongazon Angers 3</v>
      </c>
      <c r="L54" s="119"/>
      <c r="M54" s="119"/>
      <c r="N54" s="119"/>
      <c r="O54" s="119"/>
      <c r="P54" s="119"/>
      <c r="Q54" s="119"/>
      <c r="R54" s="119"/>
      <c r="S54" s="120"/>
      <c r="T54" s="55"/>
      <c r="U54" s="80"/>
      <c r="V54" s="1"/>
      <c r="W54" s="1"/>
      <c r="X54" s="1"/>
      <c r="Y54" s="1"/>
      <c r="Z54" s="1"/>
      <c r="AA54" s="1"/>
      <c r="AB54" s="1"/>
      <c r="AC54" s="61"/>
    </row>
    <row r="55" spans="1:29" ht="15" customHeight="1" x14ac:dyDescent="0.25">
      <c r="A55" s="27" t="s">
        <v>38</v>
      </c>
      <c r="B55" s="121" t="str">
        <f>A13</f>
        <v>Angers J Monnet 1</v>
      </c>
      <c r="C55" s="119"/>
      <c r="D55" s="119"/>
      <c r="E55" s="119"/>
      <c r="F55" s="119"/>
      <c r="G55" s="119"/>
      <c r="H55" s="119"/>
      <c r="I55" s="119"/>
      <c r="J55" s="120"/>
      <c r="K55" s="165" t="str">
        <f>A14</f>
        <v>Cholet Colbert 1</v>
      </c>
      <c r="L55" s="119"/>
      <c r="M55" s="119"/>
      <c r="N55" s="119"/>
      <c r="O55" s="119"/>
      <c r="P55" s="119"/>
      <c r="Q55" s="119"/>
      <c r="R55" s="119"/>
      <c r="S55" s="120"/>
      <c r="T55" s="55"/>
      <c r="U55" s="80"/>
      <c r="V55" s="1"/>
      <c r="W55" s="1"/>
      <c r="X55" s="1"/>
      <c r="Y55" s="1"/>
      <c r="Z55" s="1"/>
      <c r="AA55" s="1"/>
      <c r="AB55" s="1"/>
      <c r="AC55" s="61"/>
    </row>
    <row r="56" spans="1:29" ht="15" customHeight="1" x14ac:dyDescent="0.25">
      <c r="A56" s="34" t="s">
        <v>39</v>
      </c>
      <c r="B56" s="153"/>
      <c r="C56" s="154"/>
      <c r="D56" s="154"/>
      <c r="E56" s="154"/>
      <c r="F56" s="154"/>
      <c r="G56" s="154"/>
      <c r="H56" s="154"/>
      <c r="I56" s="154"/>
      <c r="J56" s="157"/>
      <c r="K56" s="176"/>
      <c r="L56" s="154"/>
      <c r="M56" s="154"/>
      <c r="N56" s="154"/>
      <c r="O56" s="154"/>
      <c r="P56" s="154"/>
      <c r="Q56" s="154"/>
      <c r="R56" s="154"/>
      <c r="S56" s="157"/>
      <c r="T56" s="84"/>
      <c r="U56" s="85"/>
      <c r="V56" s="1"/>
      <c r="W56" s="1"/>
      <c r="X56" s="1"/>
      <c r="Y56" s="1"/>
      <c r="Z56" s="1"/>
      <c r="AA56" s="1"/>
      <c r="AB56" s="1"/>
      <c r="AC56" s="61" t="s">
        <v>18</v>
      </c>
    </row>
    <row r="57" spans="1:29" ht="15" customHeight="1" x14ac:dyDescent="0.25">
      <c r="V57" s="1"/>
      <c r="W57" s="1"/>
      <c r="X57" s="1"/>
      <c r="Y57" s="1"/>
      <c r="Z57" s="1"/>
      <c r="AA57" s="1"/>
      <c r="AB57" s="1"/>
      <c r="AC57" s="61" t="s">
        <v>18</v>
      </c>
    </row>
  </sheetData>
  <mergeCells count="95">
    <mergeCell ref="K27:S27"/>
    <mergeCell ref="K28:S28"/>
    <mergeCell ref="K29:S29"/>
    <mergeCell ref="K30:S30"/>
    <mergeCell ref="K31:S31"/>
    <mergeCell ref="B37:J37"/>
    <mergeCell ref="K37:S37"/>
    <mergeCell ref="B38:J38"/>
    <mergeCell ref="K38:S38"/>
    <mergeCell ref="T38:U38"/>
    <mergeCell ref="B39:J39"/>
    <mergeCell ref="K39:S39"/>
    <mergeCell ref="B40:J40"/>
    <mergeCell ref="K40:S40"/>
    <mergeCell ref="B41:J41"/>
    <mergeCell ref="K41:S41"/>
    <mergeCell ref="B42:J42"/>
    <mergeCell ref="K42:S42"/>
    <mergeCell ref="K43:S43"/>
    <mergeCell ref="B50:J50"/>
    <mergeCell ref="B51:J51"/>
    <mergeCell ref="B43:J43"/>
    <mergeCell ref="B44:J44"/>
    <mergeCell ref="B45:J45"/>
    <mergeCell ref="B46:J46"/>
    <mergeCell ref="B47:J47"/>
    <mergeCell ref="B48:J48"/>
    <mergeCell ref="B49:J49"/>
    <mergeCell ref="K51:S51"/>
    <mergeCell ref="K44:S44"/>
    <mergeCell ref="K45:S45"/>
    <mergeCell ref="K46:S46"/>
    <mergeCell ref="B52:J52"/>
    <mergeCell ref="B53:J53"/>
    <mergeCell ref="B54:J54"/>
    <mergeCell ref="B55:J55"/>
    <mergeCell ref="B56:J56"/>
    <mergeCell ref="K52:S52"/>
    <mergeCell ref="K53:S53"/>
    <mergeCell ref="K54:S54"/>
    <mergeCell ref="K55:S55"/>
    <mergeCell ref="K56:S56"/>
    <mergeCell ref="K47:S47"/>
    <mergeCell ref="K48:S48"/>
    <mergeCell ref="K49:S49"/>
    <mergeCell ref="K50:S50"/>
    <mergeCell ref="A1:AC1"/>
    <mergeCell ref="A3:L3"/>
    <mergeCell ref="N3:AC3"/>
    <mergeCell ref="E4:J4"/>
    <mergeCell ref="K4:L4"/>
    <mergeCell ref="N4:S4"/>
    <mergeCell ref="T4:U4"/>
    <mergeCell ref="T6:V6"/>
    <mergeCell ref="W6:Z6"/>
    <mergeCell ref="AA6:AA7"/>
    <mergeCell ref="A6:A7"/>
    <mergeCell ref="B6:D6"/>
    <mergeCell ref="E6:G6"/>
    <mergeCell ref="H6:J6"/>
    <mergeCell ref="K6:M6"/>
    <mergeCell ref="N6:P6"/>
    <mergeCell ref="Q6:S6"/>
    <mergeCell ref="B19:J19"/>
    <mergeCell ref="K19:S19"/>
    <mergeCell ref="T19:U19"/>
    <mergeCell ref="B20:J20"/>
    <mergeCell ref="K20:S20"/>
    <mergeCell ref="B21:J21"/>
    <mergeCell ref="K21:S21"/>
    <mergeCell ref="B22:J22"/>
    <mergeCell ref="K22:S22"/>
    <mergeCell ref="B23:J23"/>
    <mergeCell ref="K23:S23"/>
    <mergeCell ref="B24:J24"/>
    <mergeCell ref="K24:S24"/>
    <mergeCell ref="K25:S25"/>
    <mergeCell ref="B25:J25"/>
    <mergeCell ref="B26:J26"/>
    <mergeCell ref="K26:S26"/>
    <mergeCell ref="B27:J27"/>
    <mergeCell ref="B28:J28"/>
    <mergeCell ref="B29:J29"/>
    <mergeCell ref="B30:J30"/>
    <mergeCell ref="B31:J31"/>
    <mergeCell ref="B36:J36"/>
    <mergeCell ref="K36:S36"/>
    <mergeCell ref="B32:J32"/>
    <mergeCell ref="B33:J33"/>
    <mergeCell ref="B34:J34"/>
    <mergeCell ref="B35:J35"/>
    <mergeCell ref="K35:S35"/>
    <mergeCell ref="K33:S33"/>
    <mergeCell ref="K34:S34"/>
    <mergeCell ref="K32:S32"/>
  </mergeCells>
  <pageMargins left="0.35433070866141736" right="0.19685039370078741" top="1.1811023622047245" bottom="0.23622047244094491" header="0" footer="0"/>
  <pageSetup paperSize="9" scale="75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57"/>
  <sheetViews>
    <sheetView workbookViewId="0"/>
  </sheetViews>
  <sheetFormatPr baseColWidth="10" defaultColWidth="12.7109375" defaultRowHeight="15" customHeight="1" x14ac:dyDescent="0.2"/>
  <cols>
    <col min="1" max="1" width="17.7109375" customWidth="1"/>
    <col min="2" max="26" width="3.7109375" customWidth="1"/>
    <col min="27" max="27" width="4.42578125" customWidth="1"/>
    <col min="28" max="29" width="3.7109375" customWidth="1"/>
  </cols>
  <sheetData>
    <row r="1" spans="1:29" ht="21.75" customHeight="1" x14ac:dyDescent="0.35">
      <c r="A1" s="142" t="s">
        <v>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</row>
    <row r="2" spans="1:29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1.75" customHeight="1" x14ac:dyDescent="0.2">
      <c r="A3" s="144" t="s">
        <v>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2"/>
      <c r="N3" s="145" t="str">
        <f>Paramètres!H1</f>
        <v>G</v>
      </c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</row>
    <row r="4" spans="1:29" ht="21.75" customHeight="1" x14ac:dyDescent="0.2">
      <c r="A4" s="2"/>
      <c r="B4" s="2"/>
      <c r="C4" s="2"/>
      <c r="D4" s="2"/>
      <c r="E4" s="146" t="s">
        <v>2</v>
      </c>
      <c r="F4" s="143"/>
      <c r="G4" s="143"/>
      <c r="H4" s="143"/>
      <c r="I4" s="143"/>
      <c r="J4" s="143"/>
      <c r="K4" s="146" t="str">
        <f>Paramètres!H3</f>
        <v>B3</v>
      </c>
      <c r="L4" s="143"/>
      <c r="M4" s="2" t="s">
        <v>3</v>
      </c>
      <c r="N4" s="146" t="s">
        <v>2</v>
      </c>
      <c r="O4" s="143"/>
      <c r="P4" s="143"/>
      <c r="Q4" s="143"/>
      <c r="R4" s="143"/>
      <c r="S4" s="143"/>
      <c r="T4" s="146" t="str">
        <f>Paramètres!H4</f>
        <v>B4</v>
      </c>
      <c r="U4" s="143"/>
      <c r="V4" s="2"/>
      <c r="W4" s="2"/>
      <c r="X4" s="2"/>
      <c r="Y4" s="2"/>
      <c r="Z4" s="2"/>
      <c r="AA4" s="2"/>
      <c r="AB4" s="2"/>
      <c r="AC4" s="2"/>
    </row>
    <row r="5" spans="1:29" ht="20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9.5" customHeight="1" x14ac:dyDescent="0.35">
      <c r="A6" s="151" t="s">
        <v>4</v>
      </c>
      <c r="B6" s="147" t="s">
        <v>5</v>
      </c>
      <c r="C6" s="136"/>
      <c r="D6" s="148"/>
      <c r="E6" s="135" t="s">
        <v>6</v>
      </c>
      <c r="F6" s="136"/>
      <c r="G6" s="137"/>
      <c r="H6" s="138" t="s">
        <v>7</v>
      </c>
      <c r="I6" s="139"/>
      <c r="J6" s="140"/>
      <c r="K6" s="138" t="s">
        <v>8</v>
      </c>
      <c r="L6" s="139"/>
      <c r="M6" s="140"/>
      <c r="N6" s="138" t="s">
        <v>9</v>
      </c>
      <c r="O6" s="139"/>
      <c r="P6" s="140"/>
      <c r="Q6" s="141" t="s">
        <v>10</v>
      </c>
      <c r="R6" s="139"/>
      <c r="S6" s="140"/>
      <c r="T6" s="138" t="s">
        <v>11</v>
      </c>
      <c r="U6" s="139"/>
      <c r="V6" s="140"/>
      <c r="W6" s="147" t="s">
        <v>12</v>
      </c>
      <c r="X6" s="136"/>
      <c r="Y6" s="136"/>
      <c r="Z6" s="148"/>
      <c r="AA6" s="149" t="s">
        <v>13</v>
      </c>
      <c r="AB6" s="4"/>
      <c r="AC6" s="4"/>
    </row>
    <row r="7" spans="1:29" ht="19.5" customHeight="1" x14ac:dyDescent="0.35">
      <c r="A7" s="152"/>
      <c r="B7" s="5" t="s">
        <v>14</v>
      </c>
      <c r="C7" s="6" t="s">
        <v>15</v>
      </c>
      <c r="D7" s="7" t="s">
        <v>16</v>
      </c>
      <c r="E7" s="5" t="s">
        <v>14</v>
      </c>
      <c r="F7" s="6" t="s">
        <v>15</v>
      </c>
      <c r="G7" s="7" t="s">
        <v>16</v>
      </c>
      <c r="H7" s="5" t="s">
        <v>14</v>
      </c>
      <c r="I7" s="6" t="s">
        <v>15</v>
      </c>
      <c r="J7" s="7" t="s">
        <v>16</v>
      </c>
      <c r="K7" s="5" t="s">
        <v>14</v>
      </c>
      <c r="L7" s="6" t="s">
        <v>15</v>
      </c>
      <c r="M7" s="7" t="s">
        <v>16</v>
      </c>
      <c r="N7" s="5" t="s">
        <v>14</v>
      </c>
      <c r="O7" s="6" t="s">
        <v>15</v>
      </c>
      <c r="P7" s="7" t="s">
        <v>16</v>
      </c>
      <c r="Q7" s="5" t="s">
        <v>14</v>
      </c>
      <c r="R7" s="6" t="s">
        <v>15</v>
      </c>
      <c r="S7" s="7" t="s">
        <v>16</v>
      </c>
      <c r="T7" s="5" t="s">
        <v>14</v>
      </c>
      <c r="U7" s="6" t="s">
        <v>15</v>
      </c>
      <c r="V7" s="7" t="s">
        <v>16</v>
      </c>
      <c r="W7" s="6" t="s">
        <v>15</v>
      </c>
      <c r="X7" s="7" t="s">
        <v>16</v>
      </c>
      <c r="Y7" s="6" t="s">
        <v>14</v>
      </c>
      <c r="Z7" s="7" t="s">
        <v>17</v>
      </c>
      <c r="AA7" s="150"/>
      <c r="AB7" s="4"/>
      <c r="AC7" s="4"/>
    </row>
    <row r="8" spans="1:29" ht="19.5" customHeight="1" x14ac:dyDescent="0.35">
      <c r="A8" s="8" t="str">
        <f>Paramètres!H6</f>
        <v>St Francois Chateauneuf 1</v>
      </c>
      <c r="B8" s="62">
        <f>IF(C8&lt;&gt;"",IF((C8-D8)&gt;0,Paramètres!$B$17,IF((C8-D8)&lt;0,Paramètres!$B$19,IF((C8-D8)=0,Paramètres!$B$18))),"")</f>
        <v>1</v>
      </c>
      <c r="C8" s="63">
        <f t="shared" ref="C8:D8" si="0">T20</f>
        <v>0</v>
      </c>
      <c r="D8" s="64">
        <f t="shared" si="0"/>
        <v>0</v>
      </c>
      <c r="E8" s="65">
        <f>IF(F8&lt;&gt;"",IF((F8-G8)&gt;0,Paramètres!$B$17,IF((F8-G8)&lt;0,Paramètres!$B$19,IF((F8-G8)=0,Paramètres!$B$18))),"")</f>
        <v>1</v>
      </c>
      <c r="F8" s="63">
        <f>U22</f>
        <v>0</v>
      </c>
      <c r="G8" s="64">
        <f>T22</f>
        <v>0</v>
      </c>
      <c r="H8" s="65">
        <f>IF(I8&lt;&gt;"",IF((I8-J8)&gt;0,Paramètres!$B$17,IF((I8-J8)&lt;0,Paramètres!$B$19,IF((I8-J8)=0,Paramètres!$B$18))),"")</f>
        <v>1</v>
      </c>
      <c r="I8" s="63">
        <f t="shared" ref="I8:J8" si="1">T24</f>
        <v>0</v>
      </c>
      <c r="J8" s="64">
        <f t="shared" si="1"/>
        <v>0</v>
      </c>
      <c r="K8" s="65">
        <f>IF(L8&lt;&gt;"",IF((L8-M8)&gt;0,Paramètres!$B$17,IF((L8-M8)&lt;0,Paramètres!$B$19,IF((L8-M8)=0,Paramètres!$B$18))),"")</f>
        <v>1</v>
      </c>
      <c r="L8" s="63">
        <f>U26</f>
        <v>0</v>
      </c>
      <c r="M8" s="64">
        <f>T26</f>
        <v>0</v>
      </c>
      <c r="N8" s="65">
        <f>IF(O8&lt;&gt;"",IF((O8-P8)&gt;0,Paramètres!$B$17,IF((O8-P8)&lt;0,Paramètres!$B$19,IF((O8-P8)=0,Paramètres!$B$18))),"")</f>
        <v>1</v>
      </c>
      <c r="O8" s="63">
        <f t="shared" ref="O8:P8" si="2">T29</f>
        <v>0</v>
      </c>
      <c r="P8" s="64">
        <f t="shared" si="2"/>
        <v>0</v>
      </c>
      <c r="Q8" s="65">
        <f>IF(R8&lt;&gt;"",IF((R8-S8)&gt;0,Paramètres!$B$17,IF((R8-S8)&lt;0,Paramètres!$B$19,IF((R8-S8)=0,Paramètres!$B$18))),"")</f>
        <v>1</v>
      </c>
      <c r="R8" s="63">
        <f t="shared" ref="R8:S8" si="3">T33</f>
        <v>0</v>
      </c>
      <c r="S8" s="64">
        <f t="shared" si="3"/>
        <v>0</v>
      </c>
      <c r="T8" s="65">
        <f>IF(U8&lt;&gt;"",IF((U8-V8)&gt;0,Paramètres!$B$17,IF((U8-V8)&lt;0,Paramètres!$B$19,IF((U8-V8)=0,Paramètres!$B$18))),"")</f>
        <v>1</v>
      </c>
      <c r="U8" s="63">
        <f t="shared" ref="U8:V8" si="4">T35</f>
        <v>0</v>
      </c>
      <c r="V8" s="64">
        <f t="shared" si="4"/>
        <v>0</v>
      </c>
      <c r="W8" s="12">
        <f t="shared" ref="W8:X8" si="5">C8+F8+I8+L8+O8+R8+U8</f>
        <v>0</v>
      </c>
      <c r="X8" s="11">
        <f t="shared" si="5"/>
        <v>0</v>
      </c>
      <c r="Y8" s="13">
        <f t="shared" ref="Y8:Y17" si="6">B8+E8+H8+K8+N8+Q8+T8</f>
        <v>7</v>
      </c>
      <c r="Z8" s="14">
        <f t="shared" ref="Z8:Z17" si="7">IFERROR(W8-X8,"")</f>
        <v>0</v>
      </c>
      <c r="AA8" s="15">
        <f t="shared" ref="AA8:AA17" si="8">COUNTIFS($Y$8:$Y$17,"&gt;"&amp;$Y8)+COUNTIFS($Y$8:$Y$17,Y8,$Z$8:$Z$17,"&gt;"&amp;$Z8)+COUNTIFS($Y$8:$Y$17,Y8,$Z$8:$Z$17,Z8,$W$8:$W$17,"&gt;"&amp;$W8)+1</f>
        <v>1</v>
      </c>
      <c r="AB8" s="4"/>
      <c r="AC8" s="4"/>
    </row>
    <row r="9" spans="1:29" ht="19.5" customHeight="1" x14ac:dyDescent="0.35">
      <c r="A9" s="16" t="str">
        <f>Paramètres!H7</f>
        <v>St Louis Saumur 1</v>
      </c>
      <c r="B9" s="66">
        <f>IF(C9&lt;&gt;"",IF((C9-D9)&gt;0,Paramètres!$B$17,IF((C9-D9)&lt;0,Paramètres!$B$19,IF((C9-D9)=0,Paramètres!$B$18))),"")</f>
        <v>1</v>
      </c>
      <c r="C9" s="67">
        <f t="shared" ref="C9:D9" si="9">T39</f>
        <v>0</v>
      </c>
      <c r="D9" s="68">
        <f t="shared" si="9"/>
        <v>0</v>
      </c>
      <c r="E9" s="69">
        <f>IF(F9&lt;&gt;"",IF((F9-G9)&gt;0,Paramètres!$B$17,IF((F9-G9)&lt;0,Paramètres!$B$19,IF((F9-G9)=0,Paramètres!$B$18))),"")</f>
        <v>1</v>
      </c>
      <c r="F9" s="67">
        <f>U41</f>
        <v>0</v>
      </c>
      <c r="G9" s="68">
        <f>T41</f>
        <v>0</v>
      </c>
      <c r="H9" s="69">
        <f>IF(I9&lt;&gt;"",IF((I9-J9)&gt;0,Paramètres!$B$17,IF((I9-J9)&lt;0,Paramètres!$B$19,IF((I9-J9)=0,Paramètres!$B$18))),"")</f>
        <v>1</v>
      </c>
      <c r="I9" s="67">
        <f t="shared" ref="I9:J9" si="10">T43</f>
        <v>0</v>
      </c>
      <c r="J9" s="68">
        <f t="shared" si="10"/>
        <v>0</v>
      </c>
      <c r="K9" s="69">
        <f>IF(L9&lt;&gt;"",IF((L9-M9)&gt;0,Paramètres!$B$17,IF((L9-M9)&lt;0,Paramètres!$B$19,IF((L9-M9)=0,Paramètres!$B$18))),"")</f>
        <v>1</v>
      </c>
      <c r="L9" s="67">
        <f>U46</f>
        <v>0</v>
      </c>
      <c r="M9" s="68">
        <f>T46</f>
        <v>0</v>
      </c>
      <c r="N9" s="69">
        <f>IF(O9&lt;&gt;"",IF((O9-P9)&gt;0,Paramètres!$B$17,IF((O9-P9)&lt;0,Paramètres!$B$19,IF((O9-P9)=0,Paramètres!$B$18))),"")</f>
        <v>1</v>
      </c>
      <c r="O9" s="67">
        <f>U31</f>
        <v>0</v>
      </c>
      <c r="P9" s="68">
        <f>T31</f>
        <v>0</v>
      </c>
      <c r="Q9" s="69">
        <f>IF(R9&lt;&gt;"",IF((R9-S9)&gt;0,Paramètres!$B$17,IF((R9-S9)&lt;0,Paramètres!$B$19,IF((R9-S9)=0,Paramètres!$B$18))),"")</f>
        <v>1</v>
      </c>
      <c r="R9" s="67">
        <f>U33</f>
        <v>0</v>
      </c>
      <c r="S9" s="68">
        <f>T33</f>
        <v>0</v>
      </c>
      <c r="T9" s="69">
        <f>IF(U9&lt;&gt;"",IF((U9-V9)&gt;0,Paramètres!$B$17,IF((U9-V9)&lt;0,Paramètres!$B$19,IF((U9-V9)=0,Paramètres!$B$18))),"")</f>
        <v>1</v>
      </c>
      <c r="U9" s="67">
        <f t="shared" ref="U9:V9" si="11">T54</f>
        <v>0</v>
      </c>
      <c r="V9" s="68">
        <f t="shared" si="11"/>
        <v>0</v>
      </c>
      <c r="W9" s="20">
        <f t="shared" ref="W9:X9" si="12">C9+F9+I9+L9+O9+R9+U9</f>
        <v>0</v>
      </c>
      <c r="X9" s="19">
        <f t="shared" si="12"/>
        <v>0</v>
      </c>
      <c r="Y9" s="21">
        <f t="shared" si="6"/>
        <v>7</v>
      </c>
      <c r="Z9" s="22">
        <f t="shared" si="7"/>
        <v>0</v>
      </c>
      <c r="AA9" s="23">
        <f t="shared" si="8"/>
        <v>1</v>
      </c>
      <c r="AB9" s="4"/>
      <c r="AC9" s="4"/>
    </row>
    <row r="10" spans="1:29" ht="19.5" customHeight="1" x14ac:dyDescent="0.35">
      <c r="A10" s="16" t="str">
        <f>Paramètres!H8</f>
        <v>Bretonnais Cholet 2</v>
      </c>
      <c r="B10" s="66">
        <f>IF(C10&lt;&gt;"",IF((C10-D10)&gt;0,Paramètres!$B$17,IF((C10-D10)&lt;0,Paramètres!$B$19,IF((C10-D10)=0,Paramètres!$B$18))),"")</f>
        <v>1</v>
      </c>
      <c r="C10" s="67">
        <f>U39</f>
        <v>0</v>
      </c>
      <c r="D10" s="68">
        <f>T39</f>
        <v>0</v>
      </c>
      <c r="E10" s="69">
        <f>IF(F10&lt;&gt;"",IF((F10-G10)&gt;0,Paramètres!$B$17,IF((F10-G10)&lt;0,Paramètres!$B$19,IF((F10-G10)=0,Paramètres!$B$18))),"")</f>
        <v>1</v>
      </c>
      <c r="F10" s="67">
        <f t="shared" ref="F10:G10" si="13">T22</f>
        <v>0</v>
      </c>
      <c r="G10" s="68">
        <f t="shared" si="13"/>
        <v>0</v>
      </c>
      <c r="H10" s="69">
        <f>IF(I10&lt;&gt;"",IF((I10-J10)&gt;0,Paramètres!$B$17,IF((I10-J10)&lt;0,Paramètres!$B$19,IF((I10-J10)=0,Paramètres!$B$18))),"")</f>
        <v>1</v>
      </c>
      <c r="I10" s="67">
        <f>U25</f>
        <v>0</v>
      </c>
      <c r="J10" s="68">
        <f>T25</f>
        <v>0</v>
      </c>
      <c r="K10" s="69">
        <f>IF(L10&lt;&gt;"",IF((L10-M10)&gt;0,Paramètres!$B$17,IF((L10-M10)&lt;0,Paramètres!$B$19,IF((L10-M10)=0,Paramètres!$B$18))),"")</f>
        <v>1</v>
      </c>
      <c r="L10" s="67">
        <f t="shared" ref="L10:M10" si="14">T27</f>
        <v>0</v>
      </c>
      <c r="M10" s="68">
        <f t="shared" si="14"/>
        <v>0</v>
      </c>
      <c r="N10" s="69">
        <f>IF(O10&lt;&gt;"",IF((O10-P10)&gt;0,Paramètres!$B$17,IF((O10-P10)&lt;0,Paramètres!$B$19,IF((O10-P10)=0,Paramètres!$B$18))),"")</f>
        <v>1</v>
      </c>
      <c r="O10" s="67">
        <f t="shared" ref="O10:P10" si="15">T48</f>
        <v>0</v>
      </c>
      <c r="P10" s="68">
        <f t="shared" si="15"/>
        <v>0</v>
      </c>
      <c r="Q10" s="69">
        <f>IF(R10&lt;&gt;"",IF((R10-S10)&gt;0,Paramètres!$B$17,IF((R10-S10)&lt;0,Paramètres!$B$19,IF((R10-S10)=0,Paramètres!$B$18))),"")</f>
        <v>1</v>
      </c>
      <c r="R10" s="67">
        <f t="shared" ref="R10:S10" si="16">T50</f>
        <v>0</v>
      </c>
      <c r="S10" s="68">
        <f t="shared" si="16"/>
        <v>0</v>
      </c>
      <c r="T10" s="69">
        <f>IF(U10&lt;&gt;"",IF((U10-V10)&gt;0,Paramètres!$B$17,IF((U10-V10)&lt;0,Paramètres!$B$19,IF((U10-V10)=0,Paramètres!$B$18))),"")</f>
        <v>1</v>
      </c>
      <c r="U10" s="67">
        <f>U52</f>
        <v>0</v>
      </c>
      <c r="V10" s="68">
        <f>T52</f>
        <v>0</v>
      </c>
      <c r="W10" s="20">
        <f t="shared" ref="W10:X10" si="17">C10+F10+I10+L10+O10+R10+U10</f>
        <v>0</v>
      </c>
      <c r="X10" s="19">
        <f t="shared" si="17"/>
        <v>0</v>
      </c>
      <c r="Y10" s="21">
        <f t="shared" si="6"/>
        <v>7</v>
      </c>
      <c r="Z10" s="22">
        <f t="shared" si="7"/>
        <v>0</v>
      </c>
      <c r="AA10" s="23">
        <f t="shared" si="8"/>
        <v>1</v>
      </c>
      <c r="AB10" s="4"/>
      <c r="AC10" s="4"/>
    </row>
    <row r="11" spans="1:29" ht="19.5" customHeight="1" x14ac:dyDescent="0.35">
      <c r="A11" s="16" t="str">
        <f>Paramètres!H9</f>
        <v>Dom Sortais Beaupréau 3</v>
      </c>
      <c r="B11" s="66">
        <f>IF(C11&lt;&gt;"",IF((C11-D11)&gt;0,Paramètres!$B$17,IF((C11-D11)&lt;0,Paramètres!$B$19,IF((C11-D11)=0,Paramètres!$B$18))),"")</f>
        <v>1</v>
      </c>
      <c r="C11" s="67">
        <f t="shared" ref="C11:D11" si="18">T21</f>
        <v>0</v>
      </c>
      <c r="D11" s="68">
        <f t="shared" si="18"/>
        <v>0</v>
      </c>
      <c r="E11" s="69">
        <f>IF(F11&lt;&gt;"",IF((F11-G11)&gt;0,Paramètres!$B$17,IF((F11-G11)&lt;0,Paramètres!$B$19,IF((F11-G11)=0,Paramètres!$B$18))),"")</f>
        <v>1</v>
      </c>
      <c r="F11" s="67">
        <f>U23</f>
        <v>0</v>
      </c>
      <c r="G11" s="68">
        <f>T23</f>
        <v>0</v>
      </c>
      <c r="H11" s="69">
        <f>IF(I11&lt;&gt;"",IF((I11-J11)&gt;0,Paramètres!$B$17,IF((I11-J11)&lt;0,Paramètres!$B$19,IF((I11-J11)=0,Paramètres!$B$18))),"")</f>
        <v>1</v>
      </c>
      <c r="I11" s="67">
        <f t="shared" ref="I11:J11" si="19">T25</f>
        <v>0</v>
      </c>
      <c r="J11" s="68">
        <f t="shared" si="19"/>
        <v>0</v>
      </c>
      <c r="K11" s="69">
        <f>IF(L11&lt;&gt;"",IF((L11-M11)&gt;0,Paramètres!$B$17,IF((L11-M11)&lt;0,Paramètres!$B$19,IF((L11-M11)=0,Paramètres!$B$18))),"")</f>
        <v>1</v>
      </c>
      <c r="L11" s="67">
        <f>U45</f>
        <v>0</v>
      </c>
      <c r="M11" s="68">
        <f>T45</f>
        <v>0</v>
      </c>
      <c r="N11" s="69">
        <f>IF(O11&lt;&gt;"",IF((O11-P11)&gt;0,Paramètres!$B$17,IF((O11-P11)&lt;0,Paramètres!$B$19,IF((O11-P11)=0,Paramètres!$B$18))),"")</f>
        <v>1</v>
      </c>
      <c r="O11" s="67">
        <f t="shared" ref="O11:P11" si="20">T30</f>
        <v>0</v>
      </c>
      <c r="P11" s="68">
        <f t="shared" si="20"/>
        <v>0</v>
      </c>
      <c r="Q11" s="69">
        <f>IF(R11&lt;&gt;"",IF((R11-S11)&gt;0,Paramètres!$B$17,IF((R11-S11)&lt;0,Paramètres!$B$19,IF((R11-S11)=0,Paramètres!$B$18))),"")</f>
        <v>1</v>
      </c>
      <c r="R11" s="67">
        <f>U32</f>
        <v>0</v>
      </c>
      <c r="S11" s="68">
        <f>T32</f>
        <v>0</v>
      </c>
      <c r="T11" s="69">
        <f>IF(U11&lt;&gt;"",IF((U11-V11)&gt;0,Paramètres!$B$17,IF((U11-V11)&lt;0,Paramètres!$B$19,IF((U11-V11)=0,Paramètres!$B$18))),"")</f>
        <v>1</v>
      </c>
      <c r="U11" s="67">
        <f>U54</f>
        <v>0</v>
      </c>
      <c r="V11" s="68">
        <f>T54</f>
        <v>0</v>
      </c>
      <c r="W11" s="20">
        <f t="shared" ref="W11:X11" si="21">C11+F11+I11+L11+O11+R11+U11</f>
        <v>0</v>
      </c>
      <c r="X11" s="19">
        <f t="shared" si="21"/>
        <v>0</v>
      </c>
      <c r="Y11" s="21">
        <f t="shared" si="6"/>
        <v>7</v>
      </c>
      <c r="Z11" s="22">
        <f t="shared" si="7"/>
        <v>0</v>
      </c>
      <c r="AA11" s="23">
        <f t="shared" si="8"/>
        <v>1</v>
      </c>
      <c r="AB11" s="4" t="s">
        <v>18</v>
      </c>
      <c r="AC11" s="4"/>
    </row>
    <row r="12" spans="1:29" ht="19.5" customHeight="1" x14ac:dyDescent="0.35">
      <c r="A12" s="16" t="str">
        <f>Paramètres!H10</f>
        <v>Mongazon Angers 4</v>
      </c>
      <c r="B12" s="66">
        <f>IF(C12&lt;&gt;"",IF((C12-D12)&gt;0,Paramètres!$B$17,IF((C12-D12)&lt;0,Paramètres!$B$19,IF((C12-D12)=0,Paramètres!$B$18))),"")</f>
        <v>1</v>
      </c>
      <c r="C12" s="67">
        <f t="shared" ref="C12:D12" si="22">T40</f>
        <v>0</v>
      </c>
      <c r="D12" s="68">
        <f t="shared" si="22"/>
        <v>0</v>
      </c>
      <c r="E12" s="69">
        <f>IF(F12&lt;&gt;"",IF((F12-G12)&gt;0,Paramètres!$B$17,IF((F12-G12)&lt;0,Paramètres!$B$19,IF((F12-G12)=0,Paramètres!$B$18))),"")</f>
        <v>1</v>
      </c>
      <c r="F12" s="67">
        <f t="shared" ref="F12:F13" si="23">U42</f>
        <v>0</v>
      </c>
      <c r="G12" s="68">
        <f t="shared" ref="G12:G13" si="24">T42</f>
        <v>0</v>
      </c>
      <c r="H12" s="69">
        <f>IF(I12&lt;&gt;"",IF((I12-J12)&gt;0,Paramètres!$B$17,IF((I12-J12)&lt;0,Paramètres!$B$19,IF((I12-J12)=0,Paramètres!$B$18))),"")</f>
        <v>1</v>
      </c>
      <c r="I12" s="67">
        <f t="shared" ref="I12:J12" si="25">T46</f>
        <v>0</v>
      </c>
      <c r="J12" s="68">
        <f t="shared" si="25"/>
        <v>0</v>
      </c>
      <c r="K12" s="69">
        <f>IF(L12&lt;&gt;"",IF((L12-M12)&gt;0,Paramètres!$B$17,IF((L12-M12)&lt;0,Paramètres!$B$19,IF((L12-M12)=0,Paramètres!$B$18))),"")</f>
        <v>1</v>
      </c>
      <c r="L12" s="67">
        <f t="shared" ref="L12:L13" si="26">U29</f>
        <v>0</v>
      </c>
      <c r="M12" s="68">
        <f t="shared" ref="M12:M13" si="27">T29</f>
        <v>0</v>
      </c>
      <c r="N12" s="69">
        <f>IF(O12&lt;&gt;"",IF((O12-P12)&gt;0,Paramètres!$B$17,IF((O12-P12)&lt;0,Paramètres!$B$19,IF((O12-P12)=0,Paramètres!$B$18))),"")</f>
        <v>1</v>
      </c>
      <c r="O12" s="67">
        <f t="shared" ref="O12:P12" si="28">T32</f>
        <v>0</v>
      </c>
      <c r="P12" s="68">
        <f t="shared" si="28"/>
        <v>0</v>
      </c>
      <c r="Q12" s="69">
        <f>IF(R12&lt;&gt;"",IF((R12-S12)&gt;0,Paramètres!$B$17,IF((R12-S12)&lt;0,Paramètres!$B$19,IF((R12-S12)=0,Paramètres!$B$18))),"")</f>
        <v>1</v>
      </c>
      <c r="R12" s="67">
        <f>U34</f>
        <v>0</v>
      </c>
      <c r="S12" s="68">
        <f>T34</f>
        <v>0</v>
      </c>
      <c r="T12" s="69">
        <f>IF(U12&lt;&gt;"",IF((U12-V12)&gt;0,Paramètres!$B$17,IF((U12-V12)&lt;0,Paramètres!$B$19,IF((U12-V12)=0,Paramètres!$B$18))),"")</f>
        <v>1</v>
      </c>
      <c r="U12" s="67">
        <f t="shared" ref="U12:V12" si="29">T36</f>
        <v>0</v>
      </c>
      <c r="V12" s="68">
        <f t="shared" si="29"/>
        <v>0</v>
      </c>
      <c r="W12" s="20">
        <f t="shared" ref="W12:X12" si="30">C12+F12+I12+L12+O12+R12+U12</f>
        <v>0</v>
      </c>
      <c r="X12" s="19">
        <f t="shared" si="30"/>
        <v>0</v>
      </c>
      <c r="Y12" s="21">
        <f t="shared" si="6"/>
        <v>7</v>
      </c>
      <c r="Z12" s="22">
        <f t="shared" si="7"/>
        <v>0</v>
      </c>
      <c r="AA12" s="23">
        <f t="shared" si="8"/>
        <v>1</v>
      </c>
      <c r="AB12" s="4"/>
      <c r="AC12" s="4"/>
    </row>
    <row r="13" spans="1:29" ht="19.5" customHeight="1" x14ac:dyDescent="0.35">
      <c r="A13" s="16" t="str">
        <f>Paramètres!H11</f>
        <v>Angers Renoir 1</v>
      </c>
      <c r="B13" s="66">
        <f>IF(C13&lt;&gt;"",IF((C13-D13)&gt;0,Paramètres!$B$17,IF((C13-D13)&lt;0,Paramètres!$B$19,IF((C13-D13)=0,Paramètres!$B$18))),"")</f>
        <v>1</v>
      </c>
      <c r="C13" s="67">
        <f t="shared" ref="C13:D13" si="31">T40</f>
        <v>0</v>
      </c>
      <c r="D13" s="68">
        <f t="shared" si="31"/>
        <v>0</v>
      </c>
      <c r="E13" s="69">
        <f>IF(F13&lt;&gt;"",IF((F13-G13)&gt;0,Paramètres!$B$17,IF((F13-G13)&lt;0,Paramètres!$B$19,IF((F13-G13)=0,Paramètres!$B$18))),"")</f>
        <v>1</v>
      </c>
      <c r="F13" s="67">
        <f t="shared" si="23"/>
        <v>0</v>
      </c>
      <c r="G13" s="68">
        <f t="shared" si="24"/>
        <v>0</v>
      </c>
      <c r="H13" s="69">
        <f>IF(I13&lt;&gt;"",IF((I13-J13)&gt;0,Paramètres!$B$17,IF((I13-J13)&lt;0,Paramètres!$B$19,IF((I13-J13)=0,Paramètres!$B$18))),"")</f>
        <v>1</v>
      </c>
      <c r="I13" s="67">
        <f t="shared" ref="I13:J13" si="32">T26</f>
        <v>0</v>
      </c>
      <c r="J13" s="68">
        <f t="shared" si="32"/>
        <v>0</v>
      </c>
      <c r="K13" s="69">
        <f>IF(L13&lt;&gt;"",IF((L13-M13)&gt;0,Paramètres!$B$17,IF((L13-M13)&lt;0,Paramètres!$B$19,IF((L13-M13)=0,Paramètres!$B$18))),"")</f>
        <v>1</v>
      </c>
      <c r="L13" s="67">
        <f t="shared" si="26"/>
        <v>0</v>
      </c>
      <c r="M13" s="68">
        <f t="shared" si="27"/>
        <v>0</v>
      </c>
      <c r="N13" s="69">
        <f>IF(O13&lt;&gt;"",IF((O13-P13)&gt;0,Paramètres!$B$17,IF((O13-P13)&lt;0,Paramètres!$B$19,IF((O13-P13)=0,Paramètres!$B$18))),"")</f>
        <v>1</v>
      </c>
      <c r="O13" s="67">
        <f t="shared" ref="O13:P13" si="33">T51</f>
        <v>0</v>
      </c>
      <c r="P13" s="68">
        <f t="shared" si="33"/>
        <v>0</v>
      </c>
      <c r="Q13" s="69">
        <f>IF(R13&lt;&gt;"",IF((R13-S13)&gt;0,Paramètres!$B$17,IF((R13-S13)&lt;0,Paramètres!$B$19,IF((R13-S13)=0,Paramètres!$B$18))),"")</f>
        <v>1</v>
      </c>
      <c r="R13" s="67">
        <f t="shared" ref="R13:S13" si="34">T52</f>
        <v>0</v>
      </c>
      <c r="S13" s="68">
        <f t="shared" si="34"/>
        <v>0</v>
      </c>
      <c r="T13" s="69">
        <f>IF(U13&lt;&gt;"",IF((U13-V13)&gt;0,Paramètres!$B$17,IF((U13-V13)&lt;0,Paramètres!$B$19,IF((U13-V13)=0,Paramètres!$B$18))),"")</f>
        <v>1</v>
      </c>
      <c r="U13" s="67">
        <f t="shared" ref="U13:V13" si="35">T55</f>
        <v>0</v>
      </c>
      <c r="V13" s="68">
        <f t="shared" si="35"/>
        <v>0</v>
      </c>
      <c r="W13" s="20">
        <f t="shared" ref="W13:X13" si="36">C13+F13+I13+L13+O13+R13+U13</f>
        <v>0</v>
      </c>
      <c r="X13" s="19">
        <f t="shared" si="36"/>
        <v>0</v>
      </c>
      <c r="Y13" s="21">
        <f t="shared" si="6"/>
        <v>7</v>
      </c>
      <c r="Z13" s="22">
        <f t="shared" si="7"/>
        <v>0</v>
      </c>
      <c r="AA13" s="23">
        <f t="shared" si="8"/>
        <v>1</v>
      </c>
      <c r="AB13" s="4"/>
      <c r="AC13" s="4"/>
    </row>
    <row r="14" spans="1:29" ht="19.5" customHeight="1" x14ac:dyDescent="0.35">
      <c r="A14" s="16" t="str">
        <f>Paramètres!H12</f>
        <v>Cholet République 1</v>
      </c>
      <c r="B14" s="66">
        <f>IF(C14&lt;&gt;"",IF((C14-D14)&gt;0,Paramètres!$B$17,IF((C14-D14)&lt;0,Paramètres!$B$19,IF((C14-D14)=0,Paramètres!$B$18))),"")</f>
        <v>1</v>
      </c>
      <c r="C14" s="67">
        <f>U21</f>
        <v>0</v>
      </c>
      <c r="D14" s="68">
        <f>T21</f>
        <v>0</v>
      </c>
      <c r="E14" s="69">
        <f>IF(F14&lt;&gt;"",IF((F14-G14)&gt;0,Paramètres!$B$17,IF((F14-G14)&lt;0,Paramètres!$B$19,IF((F14-G14)=0,Paramètres!$B$18))),"")</f>
        <v>1</v>
      </c>
      <c r="F14" s="67">
        <f t="shared" ref="F14:G14" si="37">T42</f>
        <v>0</v>
      </c>
      <c r="G14" s="68">
        <f t="shared" si="37"/>
        <v>0</v>
      </c>
      <c r="H14" s="69">
        <f>IF(I14&lt;&gt;"",IF((I14-J14)&gt;0,Paramètres!$B$17,IF((I14-J14)&lt;0,Paramètres!$B$19,IF((I14-J14)=0,Paramètres!$B$18))),"")</f>
        <v>1</v>
      </c>
      <c r="I14" s="67">
        <f>U44</f>
        <v>0</v>
      </c>
      <c r="J14" s="68">
        <f>T44</f>
        <v>0</v>
      </c>
      <c r="K14" s="69">
        <f>IF(L14&lt;&gt;"",IF((L14-M14)&gt;0,Paramètres!$B$17,IF((L14-M14)&lt;0,Paramètres!$B$19,IF((L14-M14)=0,Paramètres!$B$18))),"")</f>
        <v>1</v>
      </c>
      <c r="L14" s="67">
        <f>U48</f>
        <v>0</v>
      </c>
      <c r="M14" s="68">
        <f>T48</f>
        <v>0</v>
      </c>
      <c r="N14" s="69">
        <f>IF(O14&lt;&gt;"",IF((O14-P14)&gt;0,Paramètres!$B$17,IF((O14-P14)&lt;0,Paramètres!$B$19,IF((O14-P14)=0,Paramètres!$B$18))),"")</f>
        <v>1</v>
      </c>
      <c r="O14" s="67">
        <f t="shared" ref="O14:P14" si="38">T31</f>
        <v>0</v>
      </c>
      <c r="P14" s="68">
        <f t="shared" si="38"/>
        <v>0</v>
      </c>
      <c r="Q14" s="69">
        <f>IF(R14&lt;&gt;"",IF((R14-S14)&gt;0,Paramètres!$B$17,IF((R14-S14)&lt;0,Paramètres!$B$19,IF((R14-S14)=0,Paramètres!$B$18))),"")</f>
        <v>1</v>
      </c>
      <c r="R14" s="67">
        <f t="shared" ref="R14:S14" si="39">T53</f>
        <v>0</v>
      </c>
      <c r="S14" s="68">
        <f t="shared" si="39"/>
        <v>0</v>
      </c>
      <c r="T14" s="69">
        <f>IF(U14&lt;&gt;"",IF((U14-V14)&gt;0,Paramètres!$B$17,IF((U14-V14)&lt;0,Paramètres!$B$19,IF((U14-V14)=0,Paramètres!$B$18))),"")</f>
        <v>1</v>
      </c>
      <c r="U14" s="67">
        <f>U35</f>
        <v>0</v>
      </c>
      <c r="V14" s="68">
        <f>T35</f>
        <v>0</v>
      </c>
      <c r="W14" s="20">
        <f t="shared" ref="W14:X14" si="40">C14+F14+I14+L14+O14+R14+U14</f>
        <v>0</v>
      </c>
      <c r="X14" s="19">
        <f t="shared" si="40"/>
        <v>0</v>
      </c>
      <c r="Y14" s="26">
        <f t="shared" si="6"/>
        <v>7</v>
      </c>
      <c r="Z14" s="22">
        <f t="shared" si="7"/>
        <v>0</v>
      </c>
      <c r="AA14" s="23">
        <f t="shared" si="8"/>
        <v>1</v>
      </c>
      <c r="AB14" s="4"/>
      <c r="AC14" s="4"/>
    </row>
    <row r="15" spans="1:29" ht="19.5" customHeight="1" x14ac:dyDescent="0.35">
      <c r="A15" s="16" t="str">
        <f>Paramètres!H13</f>
        <v>Cholet Colbert 2</v>
      </c>
      <c r="B15" s="66">
        <f>IF(C15&lt;&gt;"",IF((C15-D15)&gt;0,Paramètres!$B$17,IF((C15-D15)&lt;0,Paramètres!$B$19,IF((C15-D15)=0,Paramètres!$B$18))),"")</f>
        <v>1</v>
      </c>
      <c r="C15" s="67">
        <f>U20</f>
        <v>0</v>
      </c>
      <c r="D15" s="68">
        <f>T20</f>
        <v>0</v>
      </c>
      <c r="E15" s="69">
        <f>IF(F15&lt;&gt;"",IF((F15-G15)&gt;0,Paramètres!$B$17,IF((F15-G15)&lt;0,Paramètres!$B$19,IF((F15-G15)=0,Paramètres!$B$18))),"")</f>
        <v>1</v>
      </c>
      <c r="F15" s="67">
        <f t="shared" ref="F15:G15" si="41">T23</f>
        <v>0</v>
      </c>
      <c r="G15" s="68">
        <f t="shared" si="41"/>
        <v>0</v>
      </c>
      <c r="H15" s="69">
        <f>IF(I15&lt;&gt;"",IF((I15-J15)&gt;0,Paramètres!$B$17,IF((I15-J15)&lt;0,Paramètres!$B$19,IF((I15-J15)=0,Paramètres!$B$18))),"")</f>
        <v>1</v>
      </c>
      <c r="I15" s="67">
        <f t="shared" ref="I15:J15" si="42">T44</f>
        <v>0</v>
      </c>
      <c r="J15" s="68">
        <f t="shared" si="42"/>
        <v>0</v>
      </c>
      <c r="K15" s="69">
        <f>IF(L15&lt;&gt;"",IF((L15-M15)&gt;0,Paramètres!$B$17,IF((L15-M15)&lt;0,Paramètres!$B$19,IF((L15-M15)=0,Paramètres!$B$18))),"")</f>
        <v>1</v>
      </c>
      <c r="L15" s="67">
        <f>U27</f>
        <v>0</v>
      </c>
      <c r="M15" s="68">
        <f>T27</f>
        <v>0</v>
      </c>
      <c r="N15" s="69">
        <f>IF(O15&lt;&gt;"",IF((O15-P15)&gt;0,Paramètres!$B$17,IF((O15-P15)&lt;0,Paramètres!$B$19,IF((O15-P15)=0,Paramètres!$B$18))),"")</f>
        <v>1</v>
      </c>
      <c r="O15" s="67">
        <f t="shared" ref="O15:P15" si="43">T49</f>
        <v>0</v>
      </c>
      <c r="P15" s="68">
        <f t="shared" si="43"/>
        <v>0</v>
      </c>
      <c r="Q15" s="69">
        <f>IF(R15&lt;&gt;"",IF((R15-S15)&gt;0,Paramètres!$B$17,IF((R15-S15)&lt;0,Paramètres!$B$19,IF((R15-S15)=0,Paramètres!$B$18))),"")</f>
        <v>1</v>
      </c>
      <c r="R15" s="67">
        <f>U51</f>
        <v>0</v>
      </c>
      <c r="S15" s="68">
        <f>T51</f>
        <v>0</v>
      </c>
      <c r="T15" s="69">
        <f>IF(U15&lt;&gt;"",IF((U15-V15)&gt;0,Paramètres!$B$17,IF((U15-V15)&lt;0,Paramètres!$B$19,IF((U15-V15)=0,Paramètres!$B$18))),"")</f>
        <v>1</v>
      </c>
      <c r="U15" s="67">
        <f t="shared" ref="U15:V15" si="44">T34</f>
        <v>0</v>
      </c>
      <c r="V15" s="68">
        <f t="shared" si="44"/>
        <v>0</v>
      </c>
      <c r="W15" s="20">
        <f t="shared" ref="W15:X15" si="45">C15+F15+I15+L15+O15+R15+U15</f>
        <v>0</v>
      </c>
      <c r="X15" s="19">
        <f t="shared" si="45"/>
        <v>0</v>
      </c>
      <c r="Y15" s="21">
        <f t="shared" si="6"/>
        <v>7</v>
      </c>
      <c r="Z15" s="22">
        <f t="shared" si="7"/>
        <v>0</v>
      </c>
      <c r="AA15" s="23">
        <f t="shared" si="8"/>
        <v>1</v>
      </c>
      <c r="AB15" s="4"/>
      <c r="AC15" s="4"/>
    </row>
    <row r="16" spans="1:29" ht="19.5" customHeight="1" x14ac:dyDescent="0.35">
      <c r="A16" s="34" t="str">
        <f>Paramètres!H14</f>
        <v>Segré Gironde 3</v>
      </c>
      <c r="B16" s="70">
        <f>IF(C16&lt;&gt;"",IF((C16-D16)&gt;0,Paramètres!$B$17,IF((C16-D16)&lt;0,Paramètres!$B$19,IF((C16-D16)=0,Paramètres!$B$18))),"")</f>
        <v>1</v>
      </c>
      <c r="C16" s="71">
        <f t="shared" ref="C16:D16" si="46">T41</f>
        <v>0</v>
      </c>
      <c r="D16" s="72">
        <f t="shared" si="46"/>
        <v>0</v>
      </c>
      <c r="E16" s="73">
        <f>IF(F16&lt;&gt;"",IF((F16-G16)&gt;0,Paramètres!$B$17,IF((F16-G16)&lt;0,Paramètres!$B$19,IF((F16-G16)=0,Paramètres!$B$18))),"")</f>
        <v>1</v>
      </c>
      <c r="F16" s="71">
        <f>U24</f>
        <v>0</v>
      </c>
      <c r="G16" s="72">
        <f>T24</f>
        <v>0</v>
      </c>
      <c r="H16" s="73">
        <f>IF(I16&lt;&gt;"",IF((I16-J16)&gt;0,Paramètres!$B$17,IF((I16-J16)&lt;0,Paramètres!$B$19,IF((I16-J16)=0,Paramètres!$B$18))),"")</f>
        <v>1</v>
      </c>
      <c r="I16" s="71">
        <f t="shared" ref="I16:J16" si="47">T45</f>
        <v>0</v>
      </c>
      <c r="J16" s="72">
        <f t="shared" si="47"/>
        <v>0</v>
      </c>
      <c r="K16" s="73">
        <f>IF(L16&lt;&gt;"",IF((L16-M16)&gt;0,Paramètres!$B$17,IF((L16-M16)&lt;0,Paramètres!$B$19,IF((L16-M16)=0,Paramètres!$B$18))),"")</f>
        <v>1</v>
      </c>
      <c r="L16" s="71">
        <f>U49</f>
        <v>0</v>
      </c>
      <c r="M16" s="72">
        <f>T49</f>
        <v>0</v>
      </c>
      <c r="N16" s="73">
        <f>IF(O16&lt;&gt;"",IF((O16-P16)&gt;0,Paramètres!$B$17,IF((O16-P16)&lt;0,Paramètres!$B$19,IF((O16-P16)=0,Paramètres!$B$18))),"")</f>
        <v>1</v>
      </c>
      <c r="O16" s="71">
        <f>U49</f>
        <v>0</v>
      </c>
      <c r="P16" s="72">
        <f>T49</f>
        <v>0</v>
      </c>
      <c r="Q16" s="73">
        <f>IF(R16&lt;&gt;"",IF((R16-S16)&gt;0,Paramètres!$B$17,IF((R16-S16)&lt;0,Paramètres!$B$19,IF((R16-S16)=0,Paramètres!$B$18))),"")</f>
        <v>1</v>
      </c>
      <c r="R16" s="71">
        <f t="shared" ref="R16:R17" si="48">U50</f>
        <v>0</v>
      </c>
      <c r="S16" s="72">
        <f t="shared" ref="S16:S17" si="49">T50</f>
        <v>0</v>
      </c>
      <c r="T16" s="73">
        <f>IF(U16&lt;&gt;"",IF((U16-V16)&gt;0,Paramètres!$B$17,IF((U16-V16)&lt;0,Paramètres!$B$19,IF((U16-V16)=0,Paramètres!$B$18))),"")</f>
        <v>1</v>
      </c>
      <c r="U16" s="71">
        <f>U53</f>
        <v>0</v>
      </c>
      <c r="V16" s="72">
        <f>T53</f>
        <v>0</v>
      </c>
      <c r="W16" s="38">
        <f t="shared" ref="W16:X16" si="50">C16+F16+I16+L16+O16+R16+U16</f>
        <v>0</v>
      </c>
      <c r="X16" s="37">
        <f t="shared" si="50"/>
        <v>0</v>
      </c>
      <c r="Y16" s="39">
        <f t="shared" si="6"/>
        <v>7</v>
      </c>
      <c r="Z16" s="40">
        <f t="shared" si="7"/>
        <v>0</v>
      </c>
      <c r="AA16" s="41">
        <f t="shared" si="8"/>
        <v>1</v>
      </c>
      <c r="AB16" s="4"/>
      <c r="AC16" s="4"/>
    </row>
    <row r="17" spans="1:29" ht="19.5" hidden="1" customHeight="1" x14ac:dyDescent="0.35">
      <c r="A17" s="86">
        <f>Paramètres!H15</f>
        <v>0</v>
      </c>
      <c r="B17" s="87">
        <f>IF(C17&lt;&gt;"",IF((C17-D17)&gt;0,Paramètres!$B$17,IF((C17-D17)&lt;0,Paramètres!$B$19,IF((C17-D17)=0,Paramètres!$B$18))),"")</f>
        <v>1</v>
      </c>
      <c r="C17" s="88">
        <f t="shared" ref="C17:D17" si="51">T22</f>
        <v>0</v>
      </c>
      <c r="D17" s="89">
        <f t="shared" si="51"/>
        <v>0</v>
      </c>
      <c r="E17" s="87">
        <f>IF(F17&lt;&gt;"",IF((F17-G17)&gt;0,Paramètres!$B$17,IF((F17-G17)&lt;0,Paramètres!$B$19,IF((F17-G17)=0,Paramètres!$B$18))),"")</f>
        <v>1</v>
      </c>
      <c r="F17" s="88">
        <f>U24</f>
        <v>0</v>
      </c>
      <c r="G17" s="89">
        <f>T24</f>
        <v>0</v>
      </c>
      <c r="H17" s="87">
        <f>IF(I17&lt;&gt;"",IF((I17-J17)&gt;0,Paramètres!$B$17,IF((I17-J17)&lt;0,Paramètres!$B$19,IF((I17-J17)=0,Paramètres!$B$18))),"")</f>
        <v>1</v>
      </c>
      <c r="I17" s="88">
        <f t="shared" ref="I17:J17" si="52">T26</f>
        <v>0</v>
      </c>
      <c r="J17" s="89">
        <f t="shared" si="52"/>
        <v>0</v>
      </c>
      <c r="K17" s="87">
        <f>IF(L17&lt;&gt;"",IF((L17-M17)&gt;0,Paramètres!$B$17,IF((L17-M17)&lt;0,Paramètres!$B$19,IF((L17-M17)=0,Paramètres!$B$18))),"")</f>
        <v>1</v>
      </c>
      <c r="L17" s="88">
        <f>U47</f>
        <v>0</v>
      </c>
      <c r="M17" s="89">
        <f>T47</f>
        <v>0</v>
      </c>
      <c r="N17" s="87">
        <f>IF(O17&lt;&gt;"",IF((O17-P17)&gt;0,Paramètres!$B$17,IF((O17-P17)&lt;0,Paramètres!$B$19,IF((O17-P17)=0,Paramètres!$B$18))),"")</f>
        <v>1</v>
      </c>
      <c r="O17" s="88">
        <f>U49</f>
        <v>0</v>
      </c>
      <c r="P17" s="89">
        <f>T49</f>
        <v>0</v>
      </c>
      <c r="Q17" s="87">
        <f>IF(R17&lt;&gt;"",IF((R17-S17)&gt;0,Paramètres!$B$17,IF((R17-S17)&lt;0,Paramètres!$B$19,IF((R17-S17)=0,Paramètres!$B$18))),"")</f>
        <v>1</v>
      </c>
      <c r="R17" s="88">
        <f t="shared" si="48"/>
        <v>0</v>
      </c>
      <c r="S17" s="89">
        <f t="shared" si="49"/>
        <v>0</v>
      </c>
      <c r="T17" s="87">
        <f>IF(U17&lt;&gt;"",IF((U17-V17)&gt;0,Paramètres!$B$17,IF((U17-V17)&lt;0,Paramètres!$B$19,IF((U17-V17)=0,Paramètres!$B$18))),"")</f>
        <v>1</v>
      </c>
      <c r="U17" s="88">
        <f t="shared" ref="U17:V17" si="53">T54</f>
        <v>0</v>
      </c>
      <c r="V17" s="89">
        <f t="shared" si="53"/>
        <v>0</v>
      </c>
      <c r="W17" s="90">
        <f t="shared" ref="W17:X17" si="54">C17+F17+I17+L17+O17+R17+U17</f>
        <v>0</v>
      </c>
      <c r="X17" s="89">
        <f t="shared" si="54"/>
        <v>0</v>
      </c>
      <c r="Y17" s="91">
        <f t="shared" si="6"/>
        <v>7</v>
      </c>
      <c r="Z17" s="92">
        <f t="shared" si="7"/>
        <v>0</v>
      </c>
      <c r="AA17" s="93">
        <f t="shared" si="8"/>
        <v>1</v>
      </c>
      <c r="AB17" s="4"/>
      <c r="AC17" s="4"/>
    </row>
    <row r="18" spans="1:29" ht="12.75" customHeight="1" x14ac:dyDescent="0.2">
      <c r="A18" s="42" t="s">
        <v>18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8.75" customHeight="1" x14ac:dyDescent="0.2">
      <c r="A19" s="94" t="str">
        <f>Paramètres!H3</f>
        <v>B3</v>
      </c>
      <c r="B19" s="167" t="s">
        <v>19</v>
      </c>
      <c r="C19" s="168"/>
      <c r="D19" s="168"/>
      <c r="E19" s="168"/>
      <c r="F19" s="168"/>
      <c r="G19" s="168"/>
      <c r="H19" s="168"/>
      <c r="I19" s="168"/>
      <c r="J19" s="183"/>
      <c r="K19" s="167" t="s">
        <v>20</v>
      </c>
      <c r="L19" s="168"/>
      <c r="M19" s="168"/>
      <c r="N19" s="168"/>
      <c r="O19" s="168"/>
      <c r="P19" s="168"/>
      <c r="Q19" s="168"/>
      <c r="R19" s="168"/>
      <c r="S19" s="183"/>
      <c r="T19" s="184" t="s">
        <v>21</v>
      </c>
      <c r="U19" s="182"/>
      <c r="V19" s="1"/>
      <c r="W19" s="1"/>
      <c r="X19" s="1"/>
      <c r="Y19" s="1"/>
      <c r="Z19" s="1"/>
      <c r="AA19" s="1"/>
      <c r="AB19" s="1"/>
      <c r="AC19" s="1"/>
    </row>
    <row r="20" spans="1:29" ht="15" customHeight="1" x14ac:dyDescent="0.2">
      <c r="A20" s="95" t="s">
        <v>22</v>
      </c>
      <c r="B20" s="121" t="str">
        <f>A8</f>
        <v>St Francois Chateauneuf 1</v>
      </c>
      <c r="C20" s="119"/>
      <c r="D20" s="119"/>
      <c r="E20" s="119"/>
      <c r="F20" s="119"/>
      <c r="G20" s="119"/>
      <c r="H20" s="119"/>
      <c r="I20" s="119"/>
      <c r="J20" s="120"/>
      <c r="K20" s="165" t="str">
        <f>A15</f>
        <v>Cholet Colbert 2</v>
      </c>
      <c r="L20" s="119"/>
      <c r="M20" s="119"/>
      <c r="N20" s="119"/>
      <c r="O20" s="119"/>
      <c r="P20" s="119"/>
      <c r="Q20" s="119"/>
      <c r="R20" s="119"/>
      <c r="S20" s="120"/>
      <c r="T20" s="96"/>
      <c r="U20" s="77"/>
      <c r="V20" s="1"/>
      <c r="W20" s="1"/>
      <c r="X20" s="1"/>
      <c r="Y20" s="1"/>
      <c r="Z20" s="1"/>
      <c r="AA20" s="1"/>
      <c r="AB20" s="1"/>
      <c r="AC20" s="47" t="s">
        <v>18</v>
      </c>
    </row>
    <row r="21" spans="1:29" ht="15" customHeight="1" x14ac:dyDescent="0.2">
      <c r="A21" s="16" t="s">
        <v>23</v>
      </c>
      <c r="B21" s="121" t="str">
        <f>A11</f>
        <v>Dom Sortais Beaupréau 3</v>
      </c>
      <c r="C21" s="119"/>
      <c r="D21" s="119"/>
      <c r="E21" s="119"/>
      <c r="F21" s="119"/>
      <c r="G21" s="119"/>
      <c r="H21" s="119"/>
      <c r="I21" s="119"/>
      <c r="J21" s="120"/>
      <c r="K21" s="165" t="str">
        <f>A14</f>
        <v>Cholet République 1</v>
      </c>
      <c r="L21" s="119"/>
      <c r="M21" s="119"/>
      <c r="N21" s="119"/>
      <c r="O21" s="119"/>
      <c r="P21" s="119"/>
      <c r="Q21" s="119"/>
      <c r="R21" s="119"/>
      <c r="S21" s="120"/>
      <c r="T21" s="97"/>
      <c r="U21" s="78"/>
      <c r="V21" s="1"/>
      <c r="W21" s="1"/>
      <c r="X21" s="1"/>
      <c r="Y21" s="1"/>
      <c r="Z21" s="1"/>
      <c r="AA21" s="1"/>
      <c r="AB21" s="1"/>
      <c r="AC21" s="47"/>
    </row>
    <row r="22" spans="1:29" ht="15" customHeight="1" x14ac:dyDescent="0.2">
      <c r="A22" s="16" t="s">
        <v>24</v>
      </c>
      <c r="B22" s="121" t="str">
        <f>A10</f>
        <v>Bretonnais Cholet 2</v>
      </c>
      <c r="C22" s="119"/>
      <c r="D22" s="119"/>
      <c r="E22" s="119"/>
      <c r="F22" s="119"/>
      <c r="G22" s="119"/>
      <c r="H22" s="119"/>
      <c r="I22" s="119"/>
      <c r="J22" s="120"/>
      <c r="K22" s="165" t="str">
        <f>A8</f>
        <v>St Francois Chateauneuf 1</v>
      </c>
      <c r="L22" s="119"/>
      <c r="M22" s="119"/>
      <c r="N22" s="119"/>
      <c r="O22" s="119"/>
      <c r="P22" s="119"/>
      <c r="Q22" s="119"/>
      <c r="R22" s="119"/>
      <c r="S22" s="120"/>
      <c r="T22" s="97"/>
      <c r="U22" s="78"/>
      <c r="V22" s="1"/>
      <c r="W22" s="1"/>
      <c r="X22" s="1"/>
      <c r="Y22" s="1"/>
      <c r="Z22" s="1"/>
      <c r="AA22" s="1"/>
      <c r="AB22" s="1"/>
      <c r="AC22" s="47" t="s">
        <v>18</v>
      </c>
    </row>
    <row r="23" spans="1:29" ht="15" customHeight="1" x14ac:dyDescent="0.2">
      <c r="A23" s="16" t="s">
        <v>25</v>
      </c>
      <c r="B23" s="121" t="str">
        <f>A15</f>
        <v>Cholet Colbert 2</v>
      </c>
      <c r="C23" s="119"/>
      <c r="D23" s="119"/>
      <c r="E23" s="119"/>
      <c r="F23" s="119"/>
      <c r="G23" s="119"/>
      <c r="H23" s="119"/>
      <c r="I23" s="119"/>
      <c r="J23" s="120"/>
      <c r="K23" s="165" t="str">
        <f>A11</f>
        <v>Dom Sortais Beaupréau 3</v>
      </c>
      <c r="L23" s="119"/>
      <c r="M23" s="119"/>
      <c r="N23" s="119"/>
      <c r="O23" s="119"/>
      <c r="P23" s="119"/>
      <c r="Q23" s="119"/>
      <c r="R23" s="119"/>
      <c r="S23" s="120"/>
      <c r="T23" s="97"/>
      <c r="U23" s="78"/>
      <c r="V23" s="1"/>
      <c r="W23" s="1"/>
      <c r="X23" s="1"/>
      <c r="Y23" s="1"/>
      <c r="Z23" s="1"/>
      <c r="AA23" s="1"/>
      <c r="AB23" s="1"/>
      <c r="AC23" s="47"/>
    </row>
    <row r="24" spans="1:29" ht="15" customHeight="1" x14ac:dyDescent="0.2">
      <c r="A24" s="16" t="s">
        <v>26</v>
      </c>
      <c r="B24" s="121" t="str">
        <f>A8</f>
        <v>St Francois Chateauneuf 1</v>
      </c>
      <c r="C24" s="119"/>
      <c r="D24" s="119"/>
      <c r="E24" s="119"/>
      <c r="F24" s="119"/>
      <c r="G24" s="119"/>
      <c r="H24" s="119"/>
      <c r="I24" s="119"/>
      <c r="J24" s="120"/>
      <c r="K24" s="165" t="str">
        <f>A16</f>
        <v>Segré Gironde 3</v>
      </c>
      <c r="L24" s="119"/>
      <c r="M24" s="119"/>
      <c r="N24" s="119"/>
      <c r="O24" s="119"/>
      <c r="P24" s="119"/>
      <c r="Q24" s="119"/>
      <c r="R24" s="119"/>
      <c r="S24" s="120"/>
      <c r="T24" s="97"/>
      <c r="U24" s="78"/>
      <c r="V24" s="1"/>
      <c r="W24" s="1"/>
      <c r="X24" s="1"/>
      <c r="Y24" s="1"/>
      <c r="Z24" s="1"/>
      <c r="AA24" s="1"/>
      <c r="AB24" s="1"/>
      <c r="AC24" s="47"/>
    </row>
    <row r="25" spans="1:29" ht="15" customHeight="1" x14ac:dyDescent="0.2">
      <c r="A25" s="16" t="s">
        <v>27</v>
      </c>
      <c r="B25" s="121" t="str">
        <f>A11</f>
        <v>Dom Sortais Beaupréau 3</v>
      </c>
      <c r="C25" s="119"/>
      <c r="D25" s="119"/>
      <c r="E25" s="119"/>
      <c r="F25" s="119"/>
      <c r="G25" s="119"/>
      <c r="H25" s="119"/>
      <c r="I25" s="119"/>
      <c r="J25" s="120"/>
      <c r="K25" s="165" t="str">
        <f>A10</f>
        <v>Bretonnais Cholet 2</v>
      </c>
      <c r="L25" s="119"/>
      <c r="M25" s="119"/>
      <c r="N25" s="119"/>
      <c r="O25" s="119"/>
      <c r="P25" s="119"/>
      <c r="Q25" s="119"/>
      <c r="R25" s="119"/>
      <c r="S25" s="120"/>
      <c r="T25" s="97"/>
      <c r="U25" s="78"/>
      <c r="V25" s="1"/>
      <c r="W25" s="1"/>
      <c r="X25" s="1"/>
      <c r="Y25" s="1"/>
      <c r="Z25" s="1"/>
      <c r="AA25" s="1"/>
      <c r="AB25" s="1"/>
      <c r="AC25" s="47"/>
    </row>
    <row r="26" spans="1:29" ht="15" customHeight="1" x14ac:dyDescent="0.2">
      <c r="A26" s="16" t="s">
        <v>28</v>
      </c>
      <c r="B26" s="121" t="str">
        <f>A13</f>
        <v>Angers Renoir 1</v>
      </c>
      <c r="C26" s="119"/>
      <c r="D26" s="119"/>
      <c r="E26" s="119"/>
      <c r="F26" s="119"/>
      <c r="G26" s="119"/>
      <c r="H26" s="119"/>
      <c r="I26" s="119"/>
      <c r="J26" s="120"/>
      <c r="K26" s="165" t="str">
        <f>A8</f>
        <v>St Francois Chateauneuf 1</v>
      </c>
      <c r="L26" s="119"/>
      <c r="M26" s="119"/>
      <c r="N26" s="119"/>
      <c r="O26" s="119"/>
      <c r="P26" s="119"/>
      <c r="Q26" s="119"/>
      <c r="R26" s="119"/>
      <c r="S26" s="120"/>
      <c r="T26" s="97"/>
      <c r="U26" s="78"/>
      <c r="V26" s="1"/>
      <c r="W26" s="1"/>
      <c r="X26" s="1"/>
      <c r="Y26" s="47"/>
      <c r="Z26" s="1"/>
      <c r="AA26" s="1"/>
      <c r="AB26" s="1"/>
      <c r="AC26" s="47"/>
    </row>
    <row r="27" spans="1:29" ht="15" customHeight="1" x14ac:dyDescent="0.2">
      <c r="A27" s="16" t="s">
        <v>29</v>
      </c>
      <c r="B27" s="121" t="str">
        <f>A10</f>
        <v>Bretonnais Cholet 2</v>
      </c>
      <c r="C27" s="119"/>
      <c r="D27" s="119"/>
      <c r="E27" s="119"/>
      <c r="F27" s="119"/>
      <c r="G27" s="119"/>
      <c r="H27" s="119"/>
      <c r="I27" s="119"/>
      <c r="J27" s="120"/>
      <c r="K27" s="165" t="str">
        <f>A15</f>
        <v>Cholet Colbert 2</v>
      </c>
      <c r="L27" s="119"/>
      <c r="M27" s="119"/>
      <c r="N27" s="119"/>
      <c r="O27" s="119"/>
      <c r="P27" s="119"/>
      <c r="Q27" s="119"/>
      <c r="R27" s="119"/>
      <c r="S27" s="120"/>
      <c r="T27" s="97"/>
      <c r="U27" s="78"/>
      <c r="V27" s="1"/>
      <c r="W27" s="1"/>
      <c r="X27" s="1"/>
      <c r="Y27" s="47"/>
      <c r="Z27" s="1"/>
      <c r="AA27" s="1"/>
      <c r="AB27" s="1"/>
      <c r="AC27" s="53"/>
    </row>
    <row r="28" spans="1:29" ht="15" customHeight="1" x14ac:dyDescent="0.2">
      <c r="A28" s="16" t="s">
        <v>30</v>
      </c>
      <c r="B28" s="166"/>
      <c r="C28" s="119"/>
      <c r="D28" s="119"/>
      <c r="E28" s="119"/>
      <c r="F28" s="119"/>
      <c r="G28" s="119"/>
      <c r="H28" s="119"/>
      <c r="I28" s="119"/>
      <c r="J28" s="120"/>
      <c r="K28" s="173"/>
      <c r="L28" s="119"/>
      <c r="M28" s="119"/>
      <c r="N28" s="119"/>
      <c r="O28" s="119"/>
      <c r="P28" s="119"/>
      <c r="Q28" s="119"/>
      <c r="R28" s="119"/>
      <c r="S28" s="120"/>
      <c r="T28" s="97"/>
      <c r="U28" s="78"/>
      <c r="V28" s="1"/>
      <c r="W28" s="1"/>
      <c r="X28" s="1"/>
      <c r="Y28" s="47"/>
      <c r="Z28" s="1"/>
      <c r="AA28" s="1"/>
      <c r="AB28" s="1"/>
      <c r="AC28" s="53"/>
    </row>
    <row r="29" spans="1:29" ht="15" customHeight="1" x14ac:dyDescent="0.2">
      <c r="A29" s="16" t="s">
        <v>31</v>
      </c>
      <c r="B29" s="121" t="str">
        <f>A8</f>
        <v>St Francois Chateauneuf 1</v>
      </c>
      <c r="C29" s="119"/>
      <c r="D29" s="119"/>
      <c r="E29" s="119"/>
      <c r="F29" s="119"/>
      <c r="G29" s="119"/>
      <c r="H29" s="119"/>
      <c r="I29" s="119"/>
      <c r="J29" s="120"/>
      <c r="K29" s="165" t="str">
        <f t="shared" ref="K29:K30" si="55">A12</f>
        <v>Mongazon Angers 4</v>
      </c>
      <c r="L29" s="119"/>
      <c r="M29" s="119"/>
      <c r="N29" s="119"/>
      <c r="O29" s="119"/>
      <c r="P29" s="119"/>
      <c r="Q29" s="119"/>
      <c r="R29" s="119"/>
      <c r="S29" s="120"/>
      <c r="T29" s="97"/>
      <c r="U29" s="78"/>
      <c r="V29" s="1"/>
      <c r="W29" s="1"/>
      <c r="X29" s="1"/>
      <c r="Y29" s="47"/>
      <c r="Z29" s="1"/>
      <c r="AA29" s="1"/>
      <c r="AB29" s="1"/>
      <c r="AC29" s="1"/>
    </row>
    <row r="30" spans="1:29" ht="15" customHeight="1" x14ac:dyDescent="0.2">
      <c r="A30" s="16" t="s">
        <v>32</v>
      </c>
      <c r="B30" s="121" t="str">
        <f>A11</f>
        <v>Dom Sortais Beaupréau 3</v>
      </c>
      <c r="C30" s="119"/>
      <c r="D30" s="119"/>
      <c r="E30" s="119"/>
      <c r="F30" s="119"/>
      <c r="G30" s="119"/>
      <c r="H30" s="119"/>
      <c r="I30" s="119"/>
      <c r="J30" s="120"/>
      <c r="K30" s="165" t="str">
        <f t="shared" si="55"/>
        <v>Angers Renoir 1</v>
      </c>
      <c r="L30" s="119"/>
      <c r="M30" s="119"/>
      <c r="N30" s="119"/>
      <c r="O30" s="119"/>
      <c r="P30" s="119"/>
      <c r="Q30" s="119"/>
      <c r="R30" s="119"/>
      <c r="S30" s="120"/>
      <c r="T30" s="97"/>
      <c r="U30" s="78"/>
      <c r="V30" s="1"/>
      <c r="W30" s="1"/>
      <c r="X30" s="1"/>
      <c r="Y30" s="47"/>
      <c r="Z30" s="1"/>
      <c r="AA30" s="1"/>
      <c r="AB30" s="1"/>
      <c r="AC30" s="3"/>
    </row>
    <row r="31" spans="1:29" ht="15" customHeight="1" x14ac:dyDescent="0.2">
      <c r="A31" s="16" t="s">
        <v>33</v>
      </c>
      <c r="B31" s="121" t="str">
        <f>A14</f>
        <v>Cholet République 1</v>
      </c>
      <c r="C31" s="119"/>
      <c r="D31" s="119"/>
      <c r="E31" s="119"/>
      <c r="F31" s="119"/>
      <c r="G31" s="119"/>
      <c r="H31" s="119"/>
      <c r="I31" s="119"/>
      <c r="J31" s="120"/>
      <c r="K31" s="165" t="str">
        <f>A9</f>
        <v>St Louis Saumur 1</v>
      </c>
      <c r="L31" s="119"/>
      <c r="M31" s="119"/>
      <c r="N31" s="119"/>
      <c r="O31" s="119"/>
      <c r="P31" s="119"/>
      <c r="Q31" s="119"/>
      <c r="R31" s="119"/>
      <c r="S31" s="120"/>
      <c r="T31" s="97"/>
      <c r="U31" s="78"/>
      <c r="V31" s="1"/>
      <c r="W31" s="1"/>
      <c r="X31" s="1"/>
      <c r="Y31" s="53"/>
      <c r="Z31" s="1"/>
      <c r="AA31" s="1"/>
      <c r="AB31" s="1"/>
      <c r="AC31" s="3"/>
    </row>
    <row r="32" spans="1:29" ht="15" customHeight="1" x14ac:dyDescent="0.2">
      <c r="A32" s="16" t="s">
        <v>34</v>
      </c>
      <c r="B32" s="121" t="str">
        <f>A12</f>
        <v>Mongazon Angers 4</v>
      </c>
      <c r="C32" s="119"/>
      <c r="D32" s="119"/>
      <c r="E32" s="119"/>
      <c r="F32" s="119"/>
      <c r="G32" s="119"/>
      <c r="H32" s="119"/>
      <c r="I32" s="119"/>
      <c r="J32" s="120"/>
      <c r="K32" s="165" t="str">
        <f>A11</f>
        <v>Dom Sortais Beaupréau 3</v>
      </c>
      <c r="L32" s="119"/>
      <c r="M32" s="119"/>
      <c r="N32" s="119"/>
      <c r="O32" s="119"/>
      <c r="P32" s="119"/>
      <c r="Q32" s="119"/>
      <c r="R32" s="119"/>
      <c r="S32" s="120"/>
      <c r="T32" s="97"/>
      <c r="U32" s="78"/>
      <c r="V32" s="1"/>
      <c r="W32" s="1"/>
      <c r="X32" s="1"/>
      <c r="Y32" s="1"/>
      <c r="Z32" s="1"/>
      <c r="AA32" s="1"/>
      <c r="AB32" s="1"/>
      <c r="AC32" s="3"/>
    </row>
    <row r="33" spans="1:29" ht="15" customHeight="1" x14ac:dyDescent="0.2">
      <c r="A33" s="16" t="s">
        <v>35</v>
      </c>
      <c r="B33" s="121" t="str">
        <f>A8</f>
        <v>St Francois Chateauneuf 1</v>
      </c>
      <c r="C33" s="119"/>
      <c r="D33" s="119"/>
      <c r="E33" s="119"/>
      <c r="F33" s="119"/>
      <c r="G33" s="119"/>
      <c r="H33" s="119"/>
      <c r="I33" s="119"/>
      <c r="J33" s="120"/>
      <c r="K33" s="165" t="str">
        <f>A9</f>
        <v>St Louis Saumur 1</v>
      </c>
      <c r="L33" s="119"/>
      <c r="M33" s="119"/>
      <c r="N33" s="119"/>
      <c r="O33" s="119"/>
      <c r="P33" s="119"/>
      <c r="Q33" s="119"/>
      <c r="R33" s="119"/>
      <c r="S33" s="120"/>
      <c r="T33" s="97"/>
      <c r="U33" s="78"/>
      <c r="V33" s="1"/>
      <c r="W33" s="1"/>
      <c r="X33" s="1"/>
      <c r="Y33" s="1"/>
      <c r="Z33" s="1"/>
      <c r="AA33" s="1"/>
      <c r="AB33" s="1"/>
      <c r="AC33" s="3"/>
    </row>
    <row r="34" spans="1:29" ht="15" customHeight="1" x14ac:dyDescent="0.2">
      <c r="A34" s="16" t="s">
        <v>36</v>
      </c>
      <c r="B34" s="121" t="str">
        <f>A15</f>
        <v>Cholet Colbert 2</v>
      </c>
      <c r="C34" s="119"/>
      <c r="D34" s="119"/>
      <c r="E34" s="119"/>
      <c r="F34" s="119"/>
      <c r="G34" s="119"/>
      <c r="H34" s="119"/>
      <c r="I34" s="119"/>
      <c r="J34" s="120"/>
      <c r="K34" s="165" t="str">
        <f>A12</f>
        <v>Mongazon Angers 4</v>
      </c>
      <c r="L34" s="119"/>
      <c r="M34" s="119"/>
      <c r="N34" s="119"/>
      <c r="O34" s="119"/>
      <c r="P34" s="119"/>
      <c r="Q34" s="119"/>
      <c r="R34" s="119"/>
      <c r="S34" s="120"/>
      <c r="T34" s="97"/>
      <c r="U34" s="78"/>
      <c r="V34" s="1"/>
      <c r="W34" s="1"/>
      <c r="X34" s="1"/>
      <c r="Y34" s="1"/>
      <c r="Z34" s="1"/>
      <c r="AA34" s="1"/>
      <c r="AB34" s="1"/>
      <c r="AC34" s="3"/>
    </row>
    <row r="35" spans="1:29" ht="15" customHeight="1" x14ac:dyDescent="0.2">
      <c r="A35" s="16" t="s">
        <v>37</v>
      </c>
      <c r="B35" s="121" t="str">
        <f>A8</f>
        <v>St Francois Chateauneuf 1</v>
      </c>
      <c r="C35" s="119"/>
      <c r="D35" s="119"/>
      <c r="E35" s="119"/>
      <c r="F35" s="119"/>
      <c r="G35" s="119"/>
      <c r="H35" s="119"/>
      <c r="I35" s="119"/>
      <c r="J35" s="120"/>
      <c r="K35" s="165" t="str">
        <f>A14</f>
        <v>Cholet République 1</v>
      </c>
      <c r="L35" s="119"/>
      <c r="M35" s="119"/>
      <c r="N35" s="119"/>
      <c r="O35" s="119"/>
      <c r="P35" s="119"/>
      <c r="Q35" s="119"/>
      <c r="R35" s="119"/>
      <c r="S35" s="120"/>
      <c r="T35" s="97"/>
      <c r="U35" s="78"/>
      <c r="V35" s="1"/>
      <c r="W35" s="1"/>
      <c r="X35" s="1"/>
      <c r="Y35" s="1"/>
      <c r="Z35" s="1"/>
      <c r="AA35" s="1"/>
      <c r="AB35" s="1"/>
      <c r="AC35" s="3"/>
    </row>
    <row r="36" spans="1:29" ht="15" customHeight="1" x14ac:dyDescent="0.2">
      <c r="A36" s="16" t="s">
        <v>38</v>
      </c>
      <c r="B36" s="121" t="str">
        <f>A12</f>
        <v>Mongazon Angers 4</v>
      </c>
      <c r="C36" s="119"/>
      <c r="D36" s="119"/>
      <c r="E36" s="119"/>
      <c r="F36" s="119"/>
      <c r="G36" s="119"/>
      <c r="H36" s="119"/>
      <c r="I36" s="119"/>
      <c r="J36" s="120"/>
      <c r="K36" s="165" t="str">
        <f>A16</f>
        <v>Segré Gironde 3</v>
      </c>
      <c r="L36" s="119"/>
      <c r="M36" s="119"/>
      <c r="N36" s="119"/>
      <c r="O36" s="119"/>
      <c r="P36" s="119"/>
      <c r="Q36" s="119"/>
      <c r="R36" s="119"/>
      <c r="S36" s="120"/>
      <c r="T36" s="97"/>
      <c r="U36" s="78"/>
      <c r="V36" s="1"/>
      <c r="W36" s="1"/>
      <c r="X36" s="1"/>
      <c r="Y36" s="1"/>
      <c r="Z36" s="1"/>
      <c r="AA36" s="1"/>
      <c r="AB36" s="1"/>
      <c r="AC36" s="3"/>
    </row>
    <row r="37" spans="1:29" ht="15" customHeight="1" x14ac:dyDescent="0.2">
      <c r="A37" s="27" t="s">
        <v>39</v>
      </c>
      <c r="B37" s="166"/>
      <c r="C37" s="119"/>
      <c r="D37" s="119"/>
      <c r="E37" s="119"/>
      <c r="F37" s="119"/>
      <c r="G37" s="119"/>
      <c r="H37" s="119"/>
      <c r="I37" s="119"/>
      <c r="J37" s="120"/>
      <c r="K37" s="173"/>
      <c r="L37" s="119"/>
      <c r="M37" s="119"/>
      <c r="N37" s="119"/>
      <c r="O37" s="119"/>
      <c r="P37" s="119"/>
      <c r="Q37" s="119"/>
      <c r="R37" s="119"/>
      <c r="S37" s="120"/>
      <c r="T37" s="98"/>
      <c r="U37" s="80"/>
      <c r="V37" s="1"/>
      <c r="W37" s="1"/>
      <c r="X37" s="1"/>
      <c r="Y37" s="1"/>
      <c r="Z37" s="1"/>
      <c r="AA37" s="1"/>
      <c r="AB37" s="1"/>
      <c r="AC37" s="3"/>
    </row>
    <row r="38" spans="1:29" ht="15" customHeight="1" x14ac:dyDescent="0.25">
      <c r="A38" s="94" t="str">
        <f>Paramètres!H4</f>
        <v>B4</v>
      </c>
      <c r="B38" s="177" t="s">
        <v>19</v>
      </c>
      <c r="C38" s="154"/>
      <c r="D38" s="154"/>
      <c r="E38" s="154"/>
      <c r="F38" s="154"/>
      <c r="G38" s="154"/>
      <c r="H38" s="154"/>
      <c r="I38" s="154"/>
      <c r="J38" s="157"/>
      <c r="K38" s="179" t="s">
        <v>20</v>
      </c>
      <c r="L38" s="154"/>
      <c r="M38" s="154"/>
      <c r="N38" s="154"/>
      <c r="O38" s="154"/>
      <c r="P38" s="154"/>
      <c r="Q38" s="154"/>
      <c r="R38" s="154"/>
      <c r="S38" s="157"/>
      <c r="T38" s="184" t="s">
        <v>21</v>
      </c>
      <c r="U38" s="182"/>
      <c r="V38" s="1"/>
      <c r="W38" s="1"/>
      <c r="X38" s="1"/>
      <c r="Y38" s="3"/>
      <c r="Z38" s="1"/>
      <c r="AA38" s="1"/>
      <c r="AB38" s="1"/>
      <c r="AC38" s="60"/>
    </row>
    <row r="39" spans="1:29" ht="15" customHeight="1" x14ac:dyDescent="0.2">
      <c r="A39" s="95" t="s">
        <v>22</v>
      </c>
      <c r="B39" s="121" t="str">
        <f>A9</f>
        <v>St Louis Saumur 1</v>
      </c>
      <c r="C39" s="119"/>
      <c r="D39" s="119"/>
      <c r="E39" s="119"/>
      <c r="F39" s="119"/>
      <c r="G39" s="119"/>
      <c r="H39" s="119"/>
      <c r="I39" s="119"/>
      <c r="J39" s="120"/>
      <c r="K39" s="165" t="str">
        <f>A10</f>
        <v>Bretonnais Cholet 2</v>
      </c>
      <c r="L39" s="119"/>
      <c r="M39" s="119"/>
      <c r="N39" s="119"/>
      <c r="O39" s="119"/>
      <c r="P39" s="119"/>
      <c r="Q39" s="119"/>
      <c r="R39" s="119"/>
      <c r="S39" s="120"/>
      <c r="T39" s="96"/>
      <c r="U39" s="77"/>
      <c r="V39" s="1"/>
      <c r="W39" s="1"/>
      <c r="X39" s="1"/>
      <c r="Y39" s="1"/>
      <c r="Z39" s="1"/>
      <c r="AA39" s="1"/>
      <c r="AB39" s="1"/>
      <c r="AC39" s="3"/>
    </row>
    <row r="40" spans="1:29" ht="15" customHeight="1" x14ac:dyDescent="0.2">
      <c r="A40" s="16" t="s">
        <v>23</v>
      </c>
      <c r="B40" s="121" t="str">
        <f>A12</f>
        <v>Mongazon Angers 4</v>
      </c>
      <c r="C40" s="119"/>
      <c r="D40" s="119"/>
      <c r="E40" s="119"/>
      <c r="F40" s="119"/>
      <c r="G40" s="119"/>
      <c r="H40" s="119"/>
      <c r="I40" s="119"/>
      <c r="J40" s="120"/>
      <c r="K40" s="165" t="str">
        <f>A13</f>
        <v>Angers Renoir 1</v>
      </c>
      <c r="L40" s="119"/>
      <c r="M40" s="119"/>
      <c r="N40" s="119"/>
      <c r="O40" s="119"/>
      <c r="P40" s="119"/>
      <c r="Q40" s="119"/>
      <c r="R40" s="119"/>
      <c r="S40" s="120"/>
      <c r="T40" s="97"/>
      <c r="U40" s="78"/>
      <c r="V40" s="1"/>
      <c r="W40" s="1"/>
      <c r="X40" s="1"/>
      <c r="Y40" s="1"/>
      <c r="Z40" s="1"/>
      <c r="AA40" s="1"/>
      <c r="AB40" s="1"/>
      <c r="AC40" s="3"/>
    </row>
    <row r="41" spans="1:29" ht="15" customHeight="1" x14ac:dyDescent="0.2">
      <c r="A41" s="16" t="s">
        <v>24</v>
      </c>
      <c r="B41" s="121" t="str">
        <f>A16</f>
        <v>Segré Gironde 3</v>
      </c>
      <c r="C41" s="119"/>
      <c r="D41" s="119"/>
      <c r="E41" s="119"/>
      <c r="F41" s="119"/>
      <c r="G41" s="119"/>
      <c r="H41" s="119"/>
      <c r="I41" s="119"/>
      <c r="J41" s="120"/>
      <c r="K41" s="165" t="str">
        <f>A9</f>
        <v>St Louis Saumur 1</v>
      </c>
      <c r="L41" s="119"/>
      <c r="M41" s="119"/>
      <c r="N41" s="119"/>
      <c r="O41" s="119"/>
      <c r="P41" s="119"/>
      <c r="Q41" s="119"/>
      <c r="R41" s="119"/>
      <c r="S41" s="120"/>
      <c r="T41" s="97"/>
      <c r="U41" s="78"/>
      <c r="V41" s="1"/>
      <c r="W41" s="1"/>
      <c r="X41" s="1"/>
      <c r="Y41" s="3"/>
      <c r="Z41" s="1"/>
      <c r="AA41" s="1"/>
      <c r="AB41" s="1"/>
      <c r="AC41" s="1"/>
    </row>
    <row r="42" spans="1:29" ht="15" customHeight="1" x14ac:dyDescent="0.25">
      <c r="A42" s="16" t="s">
        <v>25</v>
      </c>
      <c r="B42" s="121" t="str">
        <f>A14</f>
        <v>Cholet République 1</v>
      </c>
      <c r="C42" s="119"/>
      <c r="D42" s="119"/>
      <c r="E42" s="119"/>
      <c r="F42" s="119"/>
      <c r="G42" s="119"/>
      <c r="H42" s="119"/>
      <c r="I42" s="119"/>
      <c r="J42" s="120"/>
      <c r="K42" s="165" t="str">
        <f t="shared" ref="K42:K44" si="56">A12</f>
        <v>Mongazon Angers 4</v>
      </c>
      <c r="L42" s="119"/>
      <c r="M42" s="119"/>
      <c r="N42" s="119"/>
      <c r="O42" s="119"/>
      <c r="P42" s="119"/>
      <c r="Q42" s="119"/>
      <c r="R42" s="119"/>
      <c r="S42" s="120"/>
      <c r="T42" s="97"/>
      <c r="U42" s="78"/>
      <c r="V42" s="1"/>
      <c r="W42" s="1"/>
      <c r="X42" s="1"/>
      <c r="Y42" s="3"/>
      <c r="Z42" s="1"/>
      <c r="AA42" s="1"/>
      <c r="AB42" s="1"/>
      <c r="AC42" s="60"/>
    </row>
    <row r="43" spans="1:29" ht="15" customHeight="1" x14ac:dyDescent="0.25">
      <c r="A43" s="16" t="s">
        <v>26</v>
      </c>
      <c r="B43" s="121" t="str">
        <f>A9</f>
        <v>St Louis Saumur 1</v>
      </c>
      <c r="C43" s="119"/>
      <c r="D43" s="119"/>
      <c r="E43" s="119"/>
      <c r="F43" s="119"/>
      <c r="G43" s="119"/>
      <c r="H43" s="119"/>
      <c r="I43" s="119"/>
      <c r="J43" s="120"/>
      <c r="K43" s="165" t="str">
        <f t="shared" si="56"/>
        <v>Angers Renoir 1</v>
      </c>
      <c r="L43" s="119"/>
      <c r="M43" s="119"/>
      <c r="N43" s="119"/>
      <c r="O43" s="119"/>
      <c r="P43" s="119"/>
      <c r="Q43" s="119"/>
      <c r="R43" s="119"/>
      <c r="S43" s="120"/>
      <c r="T43" s="97"/>
      <c r="U43" s="78"/>
      <c r="V43" s="1"/>
      <c r="W43" s="1"/>
      <c r="X43" s="1"/>
      <c r="Y43" s="1"/>
      <c r="Z43" s="1"/>
      <c r="AA43" s="1"/>
      <c r="AB43" s="1"/>
      <c r="AC43" s="60"/>
    </row>
    <row r="44" spans="1:29" ht="15" customHeight="1" x14ac:dyDescent="0.25">
      <c r="A44" s="16" t="s">
        <v>27</v>
      </c>
      <c r="B44" s="121" t="str">
        <f t="shared" ref="B44:B45" si="57">A15</f>
        <v>Cholet Colbert 2</v>
      </c>
      <c r="C44" s="119"/>
      <c r="D44" s="119"/>
      <c r="E44" s="119"/>
      <c r="F44" s="119"/>
      <c r="G44" s="119"/>
      <c r="H44" s="119"/>
      <c r="I44" s="119"/>
      <c r="J44" s="120"/>
      <c r="K44" s="165" t="str">
        <f t="shared" si="56"/>
        <v>Cholet République 1</v>
      </c>
      <c r="L44" s="119"/>
      <c r="M44" s="119"/>
      <c r="N44" s="119"/>
      <c r="O44" s="119"/>
      <c r="P44" s="119"/>
      <c r="Q44" s="119"/>
      <c r="R44" s="119"/>
      <c r="S44" s="120"/>
      <c r="T44" s="97"/>
      <c r="U44" s="78"/>
      <c r="V44" s="1"/>
      <c r="W44" s="1"/>
      <c r="X44" s="1"/>
      <c r="Y44" s="1"/>
      <c r="Z44" s="1"/>
      <c r="AA44" s="1"/>
      <c r="AB44" s="1"/>
      <c r="AC44" s="60"/>
    </row>
    <row r="45" spans="1:29" ht="15" customHeight="1" x14ac:dyDescent="0.25">
      <c r="A45" s="16" t="s">
        <v>28</v>
      </c>
      <c r="B45" s="121" t="str">
        <f t="shared" si="57"/>
        <v>Segré Gironde 3</v>
      </c>
      <c r="C45" s="119"/>
      <c r="D45" s="119"/>
      <c r="E45" s="119"/>
      <c r="F45" s="119"/>
      <c r="G45" s="119"/>
      <c r="H45" s="119"/>
      <c r="I45" s="119"/>
      <c r="J45" s="120"/>
      <c r="K45" s="165" t="str">
        <f>A11</f>
        <v>Dom Sortais Beaupréau 3</v>
      </c>
      <c r="L45" s="119"/>
      <c r="M45" s="119"/>
      <c r="N45" s="119"/>
      <c r="O45" s="119"/>
      <c r="P45" s="119"/>
      <c r="Q45" s="119"/>
      <c r="R45" s="119"/>
      <c r="S45" s="120"/>
      <c r="T45" s="97"/>
      <c r="U45" s="78"/>
      <c r="V45" s="1"/>
      <c r="W45" s="1"/>
      <c r="X45" s="1"/>
      <c r="Y45" s="3" t="s">
        <v>18</v>
      </c>
      <c r="Z45" s="1"/>
      <c r="AA45" s="1"/>
      <c r="AB45" s="1"/>
      <c r="AC45" s="60"/>
    </row>
    <row r="46" spans="1:29" ht="15" customHeight="1" x14ac:dyDescent="0.25">
      <c r="A46" s="16" t="s">
        <v>29</v>
      </c>
      <c r="B46" s="121" t="str">
        <f>A12</f>
        <v>Mongazon Angers 4</v>
      </c>
      <c r="C46" s="119"/>
      <c r="D46" s="119"/>
      <c r="E46" s="119"/>
      <c r="F46" s="119"/>
      <c r="G46" s="119"/>
      <c r="H46" s="119"/>
      <c r="I46" s="119"/>
      <c r="J46" s="120"/>
      <c r="K46" s="165" t="str">
        <f>A9</f>
        <v>St Louis Saumur 1</v>
      </c>
      <c r="L46" s="119"/>
      <c r="M46" s="119"/>
      <c r="N46" s="119"/>
      <c r="O46" s="119"/>
      <c r="P46" s="119"/>
      <c r="Q46" s="119"/>
      <c r="R46" s="119"/>
      <c r="S46" s="120"/>
      <c r="T46" s="97"/>
      <c r="U46" s="78"/>
      <c r="V46" s="1"/>
      <c r="W46" s="1"/>
      <c r="X46" s="1"/>
      <c r="Y46" s="1"/>
      <c r="Z46" s="1"/>
      <c r="AA46" s="1"/>
      <c r="AB46" s="1"/>
      <c r="AC46" s="60" t="s">
        <v>18</v>
      </c>
    </row>
    <row r="47" spans="1:29" ht="15" customHeight="1" x14ac:dyDescent="0.25">
      <c r="A47" s="16" t="s">
        <v>30</v>
      </c>
      <c r="B47" s="166"/>
      <c r="C47" s="119"/>
      <c r="D47" s="119"/>
      <c r="E47" s="119"/>
      <c r="F47" s="119"/>
      <c r="G47" s="119"/>
      <c r="H47" s="119"/>
      <c r="I47" s="119"/>
      <c r="J47" s="120"/>
      <c r="K47" s="173"/>
      <c r="L47" s="119"/>
      <c r="M47" s="119"/>
      <c r="N47" s="119"/>
      <c r="O47" s="119"/>
      <c r="P47" s="119"/>
      <c r="Q47" s="119"/>
      <c r="R47" s="119"/>
      <c r="S47" s="120"/>
      <c r="T47" s="97"/>
      <c r="U47" s="78"/>
      <c r="V47" s="1"/>
      <c r="W47" s="1"/>
      <c r="X47" s="1"/>
      <c r="Y47" s="1"/>
      <c r="Z47" s="1"/>
      <c r="AA47" s="1"/>
      <c r="AB47" s="1"/>
      <c r="AC47" s="60" t="s">
        <v>18</v>
      </c>
    </row>
    <row r="48" spans="1:29" ht="15" customHeight="1" x14ac:dyDescent="0.25">
      <c r="A48" s="16" t="s">
        <v>31</v>
      </c>
      <c r="B48" s="121" t="str">
        <f>A10</f>
        <v>Bretonnais Cholet 2</v>
      </c>
      <c r="C48" s="119"/>
      <c r="D48" s="119"/>
      <c r="E48" s="119"/>
      <c r="F48" s="119"/>
      <c r="G48" s="119"/>
      <c r="H48" s="119"/>
      <c r="I48" s="119"/>
      <c r="J48" s="120"/>
      <c r="K48" s="165" t="str">
        <f>A14</f>
        <v>Cholet République 1</v>
      </c>
      <c r="L48" s="119"/>
      <c r="M48" s="119"/>
      <c r="N48" s="119"/>
      <c r="O48" s="119"/>
      <c r="P48" s="119"/>
      <c r="Q48" s="119"/>
      <c r="R48" s="119"/>
      <c r="S48" s="120"/>
      <c r="T48" s="97"/>
      <c r="U48" s="78"/>
      <c r="V48" s="1" t="s">
        <v>18</v>
      </c>
      <c r="W48" s="1"/>
      <c r="X48" s="1"/>
      <c r="Y48" s="1"/>
      <c r="Z48" s="1"/>
      <c r="AA48" s="1"/>
      <c r="AB48" s="1"/>
      <c r="AC48" s="60" t="s">
        <v>18</v>
      </c>
    </row>
    <row r="49" spans="1:29" ht="15" customHeight="1" x14ac:dyDescent="0.25">
      <c r="A49" s="16" t="s">
        <v>32</v>
      </c>
      <c r="B49" s="121" t="str">
        <f>A15</f>
        <v>Cholet Colbert 2</v>
      </c>
      <c r="C49" s="119"/>
      <c r="D49" s="119"/>
      <c r="E49" s="119"/>
      <c r="F49" s="119"/>
      <c r="G49" s="119"/>
      <c r="H49" s="119"/>
      <c r="I49" s="119"/>
      <c r="J49" s="120"/>
      <c r="K49" s="165" t="str">
        <f>A16</f>
        <v>Segré Gironde 3</v>
      </c>
      <c r="L49" s="119"/>
      <c r="M49" s="119"/>
      <c r="N49" s="119"/>
      <c r="O49" s="119"/>
      <c r="P49" s="119"/>
      <c r="Q49" s="119"/>
      <c r="R49" s="119"/>
      <c r="S49" s="120"/>
      <c r="T49" s="97"/>
      <c r="U49" s="78"/>
      <c r="V49" s="1" t="s">
        <v>18</v>
      </c>
      <c r="W49" s="1"/>
      <c r="X49" s="1"/>
      <c r="Y49" s="1"/>
      <c r="Z49" s="60"/>
      <c r="AA49" s="1"/>
      <c r="AB49" s="1"/>
      <c r="AC49" s="60"/>
    </row>
    <row r="50" spans="1:29" ht="15" customHeight="1" x14ac:dyDescent="0.25">
      <c r="A50" s="16" t="s">
        <v>33</v>
      </c>
      <c r="B50" s="121" t="str">
        <f>A10</f>
        <v>Bretonnais Cholet 2</v>
      </c>
      <c r="C50" s="119"/>
      <c r="D50" s="119"/>
      <c r="E50" s="119"/>
      <c r="F50" s="119"/>
      <c r="G50" s="119"/>
      <c r="H50" s="119"/>
      <c r="I50" s="119"/>
      <c r="J50" s="120"/>
      <c r="K50" s="165" t="str">
        <f>A16</f>
        <v>Segré Gironde 3</v>
      </c>
      <c r="L50" s="119"/>
      <c r="M50" s="119"/>
      <c r="N50" s="119"/>
      <c r="O50" s="119"/>
      <c r="P50" s="119"/>
      <c r="Q50" s="119"/>
      <c r="R50" s="119"/>
      <c r="S50" s="120"/>
      <c r="T50" s="97"/>
      <c r="U50" s="78"/>
      <c r="V50" s="1" t="s">
        <v>18</v>
      </c>
      <c r="W50" s="1"/>
      <c r="X50" s="1"/>
      <c r="Y50" s="1"/>
      <c r="Z50" s="60"/>
      <c r="AA50" s="1"/>
      <c r="AB50" s="1"/>
      <c r="AC50" s="60"/>
    </row>
    <row r="51" spans="1:29" ht="15" customHeight="1" x14ac:dyDescent="0.25">
      <c r="A51" s="16" t="s">
        <v>34</v>
      </c>
      <c r="B51" s="121" t="str">
        <f>A13</f>
        <v>Angers Renoir 1</v>
      </c>
      <c r="C51" s="119"/>
      <c r="D51" s="119"/>
      <c r="E51" s="119"/>
      <c r="F51" s="119"/>
      <c r="G51" s="119"/>
      <c r="H51" s="119"/>
      <c r="I51" s="119"/>
      <c r="J51" s="120"/>
      <c r="K51" s="165" t="str">
        <f>A15</f>
        <v>Cholet Colbert 2</v>
      </c>
      <c r="L51" s="119"/>
      <c r="M51" s="119"/>
      <c r="N51" s="119"/>
      <c r="O51" s="119"/>
      <c r="P51" s="119"/>
      <c r="Q51" s="119"/>
      <c r="R51" s="119"/>
      <c r="S51" s="120"/>
      <c r="T51" s="97"/>
      <c r="U51" s="78"/>
      <c r="V51" s="1"/>
      <c r="W51" s="1"/>
      <c r="X51" s="1"/>
      <c r="Y51" s="1"/>
      <c r="Z51" s="60"/>
      <c r="AA51" s="1"/>
      <c r="AB51" s="1"/>
      <c r="AC51" s="60"/>
    </row>
    <row r="52" spans="1:29" ht="15" customHeight="1" x14ac:dyDescent="0.2">
      <c r="A52" s="16" t="s">
        <v>35</v>
      </c>
      <c r="B52" s="121" t="str">
        <f t="shared" ref="B52:B53" si="58">A13</f>
        <v>Angers Renoir 1</v>
      </c>
      <c r="C52" s="119"/>
      <c r="D52" s="119"/>
      <c r="E52" s="119"/>
      <c r="F52" s="119"/>
      <c r="G52" s="119"/>
      <c r="H52" s="119"/>
      <c r="I52" s="119"/>
      <c r="J52" s="120"/>
      <c r="K52" s="165" t="str">
        <f>A10</f>
        <v>Bretonnais Cholet 2</v>
      </c>
      <c r="L52" s="119"/>
      <c r="M52" s="119"/>
      <c r="N52" s="119"/>
      <c r="O52" s="119"/>
      <c r="P52" s="119"/>
      <c r="Q52" s="119"/>
      <c r="R52" s="119"/>
      <c r="S52" s="120"/>
      <c r="T52" s="97"/>
      <c r="U52" s="78"/>
      <c r="V52" s="1"/>
      <c r="W52" s="1"/>
      <c r="X52" s="1"/>
      <c r="Y52" s="1"/>
      <c r="Z52" s="1"/>
      <c r="AA52" s="1"/>
      <c r="AB52" s="1"/>
      <c r="AC52" s="1"/>
    </row>
    <row r="53" spans="1:29" ht="15" customHeight="1" x14ac:dyDescent="0.25">
      <c r="A53" s="16" t="s">
        <v>36</v>
      </c>
      <c r="B53" s="121" t="str">
        <f t="shared" si="58"/>
        <v>Cholet République 1</v>
      </c>
      <c r="C53" s="119"/>
      <c r="D53" s="119"/>
      <c r="E53" s="119"/>
      <c r="F53" s="119"/>
      <c r="G53" s="119"/>
      <c r="H53" s="119"/>
      <c r="I53" s="119"/>
      <c r="J53" s="120"/>
      <c r="K53" s="165" t="str">
        <f>A16</f>
        <v>Segré Gironde 3</v>
      </c>
      <c r="L53" s="119"/>
      <c r="M53" s="119"/>
      <c r="N53" s="119"/>
      <c r="O53" s="119"/>
      <c r="P53" s="119"/>
      <c r="Q53" s="119"/>
      <c r="R53" s="119"/>
      <c r="S53" s="120"/>
      <c r="T53" s="97"/>
      <c r="U53" s="78"/>
      <c r="V53" s="1"/>
      <c r="W53" s="1"/>
      <c r="X53" s="1"/>
      <c r="Y53" s="1"/>
      <c r="Z53" s="1"/>
      <c r="AA53" s="1"/>
      <c r="AB53" s="1"/>
      <c r="AC53" s="61"/>
    </row>
    <row r="54" spans="1:29" ht="15" customHeight="1" x14ac:dyDescent="0.25">
      <c r="A54" s="16" t="s">
        <v>37</v>
      </c>
      <c r="B54" s="121" t="str">
        <f>A9</f>
        <v>St Louis Saumur 1</v>
      </c>
      <c r="C54" s="119"/>
      <c r="D54" s="119"/>
      <c r="E54" s="119"/>
      <c r="F54" s="119"/>
      <c r="G54" s="119"/>
      <c r="H54" s="119"/>
      <c r="I54" s="119"/>
      <c r="J54" s="120"/>
      <c r="K54" s="165" t="str">
        <f>A11</f>
        <v>Dom Sortais Beaupréau 3</v>
      </c>
      <c r="L54" s="119"/>
      <c r="M54" s="119"/>
      <c r="N54" s="119"/>
      <c r="O54" s="119"/>
      <c r="P54" s="119"/>
      <c r="Q54" s="119"/>
      <c r="R54" s="119"/>
      <c r="S54" s="120"/>
      <c r="T54" s="97"/>
      <c r="U54" s="78"/>
      <c r="V54" s="1"/>
      <c r="W54" s="1"/>
      <c r="X54" s="1"/>
      <c r="Y54" s="1"/>
      <c r="Z54" s="1"/>
      <c r="AA54" s="1"/>
      <c r="AB54" s="1"/>
      <c r="AC54" s="61"/>
    </row>
    <row r="55" spans="1:29" ht="15" customHeight="1" x14ac:dyDescent="0.25">
      <c r="A55" s="16" t="s">
        <v>38</v>
      </c>
      <c r="B55" s="121" t="str">
        <f>A13</f>
        <v>Angers Renoir 1</v>
      </c>
      <c r="C55" s="119"/>
      <c r="D55" s="119"/>
      <c r="E55" s="119"/>
      <c r="F55" s="119"/>
      <c r="G55" s="119"/>
      <c r="H55" s="119"/>
      <c r="I55" s="119"/>
      <c r="J55" s="120"/>
      <c r="K55" s="165" t="str">
        <f>A14</f>
        <v>Cholet République 1</v>
      </c>
      <c r="L55" s="119"/>
      <c r="M55" s="119"/>
      <c r="N55" s="119"/>
      <c r="O55" s="119"/>
      <c r="P55" s="119"/>
      <c r="Q55" s="119"/>
      <c r="R55" s="119"/>
      <c r="S55" s="120"/>
      <c r="T55" s="97"/>
      <c r="U55" s="78"/>
      <c r="V55" s="1"/>
      <c r="W55" s="1"/>
      <c r="X55" s="1"/>
      <c r="Y55" s="1"/>
      <c r="Z55" s="1"/>
      <c r="AA55" s="1"/>
      <c r="AB55" s="1"/>
      <c r="AC55" s="61"/>
    </row>
    <row r="56" spans="1:29" ht="15" customHeight="1" x14ac:dyDescent="0.25">
      <c r="A56" s="34" t="s">
        <v>39</v>
      </c>
      <c r="B56" s="153"/>
      <c r="C56" s="154"/>
      <c r="D56" s="154"/>
      <c r="E56" s="154"/>
      <c r="F56" s="154"/>
      <c r="G56" s="154"/>
      <c r="H56" s="154"/>
      <c r="I56" s="154"/>
      <c r="J56" s="157"/>
      <c r="K56" s="176"/>
      <c r="L56" s="154"/>
      <c r="M56" s="154"/>
      <c r="N56" s="154"/>
      <c r="O56" s="154"/>
      <c r="P56" s="154"/>
      <c r="Q56" s="154"/>
      <c r="R56" s="154"/>
      <c r="S56" s="157"/>
      <c r="T56" s="99"/>
      <c r="U56" s="85"/>
      <c r="V56" s="1"/>
      <c r="W56" s="1"/>
      <c r="X56" s="1"/>
      <c r="Y56" s="1"/>
      <c r="Z56" s="1"/>
      <c r="AA56" s="1"/>
      <c r="AB56" s="1"/>
      <c r="AC56" s="61" t="s">
        <v>18</v>
      </c>
    </row>
    <row r="57" spans="1:29" ht="15" customHeight="1" x14ac:dyDescent="0.25">
      <c r="V57" s="1"/>
      <c r="W57" s="1"/>
      <c r="X57" s="1"/>
      <c r="Y57" s="1"/>
      <c r="Z57" s="1"/>
      <c r="AA57" s="1"/>
      <c r="AB57" s="1"/>
      <c r="AC57" s="61" t="s">
        <v>18</v>
      </c>
    </row>
  </sheetData>
  <mergeCells count="95">
    <mergeCell ref="K27:S27"/>
    <mergeCell ref="K28:S28"/>
    <mergeCell ref="K29:S29"/>
    <mergeCell ref="K30:S30"/>
    <mergeCell ref="K31:S31"/>
    <mergeCell ref="B37:J37"/>
    <mergeCell ref="K37:S37"/>
    <mergeCell ref="B38:J38"/>
    <mergeCell ref="K38:S38"/>
    <mergeCell ref="T38:U38"/>
    <mergeCell ref="B39:J39"/>
    <mergeCell ref="K39:S39"/>
    <mergeCell ref="B40:J40"/>
    <mergeCell ref="K40:S40"/>
    <mergeCell ref="B41:J41"/>
    <mergeCell ref="K41:S41"/>
    <mergeCell ref="B42:J42"/>
    <mergeCell ref="K42:S42"/>
    <mergeCell ref="K43:S43"/>
    <mergeCell ref="B50:J50"/>
    <mergeCell ref="B51:J51"/>
    <mergeCell ref="B43:J43"/>
    <mergeCell ref="B44:J44"/>
    <mergeCell ref="B45:J45"/>
    <mergeCell ref="B46:J46"/>
    <mergeCell ref="B47:J47"/>
    <mergeCell ref="B48:J48"/>
    <mergeCell ref="B49:J49"/>
    <mergeCell ref="K51:S51"/>
    <mergeCell ref="K44:S44"/>
    <mergeCell ref="K45:S45"/>
    <mergeCell ref="K46:S46"/>
    <mergeCell ref="B52:J52"/>
    <mergeCell ref="B53:J53"/>
    <mergeCell ref="B54:J54"/>
    <mergeCell ref="B55:J55"/>
    <mergeCell ref="B56:J56"/>
    <mergeCell ref="K52:S52"/>
    <mergeCell ref="K53:S53"/>
    <mergeCell ref="K54:S54"/>
    <mergeCell ref="K55:S55"/>
    <mergeCell ref="K56:S56"/>
    <mergeCell ref="K47:S47"/>
    <mergeCell ref="K48:S48"/>
    <mergeCell ref="K49:S49"/>
    <mergeCell ref="K50:S50"/>
    <mergeCell ref="A1:AC1"/>
    <mergeCell ref="A3:L3"/>
    <mergeCell ref="N3:AC3"/>
    <mergeCell ref="E4:J4"/>
    <mergeCell ref="K4:L4"/>
    <mergeCell ref="N4:S4"/>
    <mergeCell ref="T4:U4"/>
    <mergeCell ref="T6:V6"/>
    <mergeCell ref="W6:Z6"/>
    <mergeCell ref="AA6:AA7"/>
    <mergeCell ref="A6:A7"/>
    <mergeCell ref="B6:D6"/>
    <mergeCell ref="E6:G6"/>
    <mergeCell ref="H6:J6"/>
    <mergeCell ref="K6:M6"/>
    <mergeCell ref="N6:P6"/>
    <mergeCell ref="Q6:S6"/>
    <mergeCell ref="B19:J19"/>
    <mergeCell ref="K19:S19"/>
    <mergeCell ref="T19:U19"/>
    <mergeCell ref="B20:J20"/>
    <mergeCell ref="K20:S20"/>
    <mergeCell ref="B21:J21"/>
    <mergeCell ref="K21:S21"/>
    <mergeCell ref="B22:J22"/>
    <mergeCell ref="K22:S22"/>
    <mergeCell ref="B23:J23"/>
    <mergeCell ref="K23:S23"/>
    <mergeCell ref="B24:J24"/>
    <mergeCell ref="K24:S24"/>
    <mergeCell ref="K25:S25"/>
    <mergeCell ref="B25:J25"/>
    <mergeCell ref="B26:J26"/>
    <mergeCell ref="K26:S26"/>
    <mergeCell ref="B27:J27"/>
    <mergeCell ref="B28:J28"/>
    <mergeCell ref="B29:J29"/>
    <mergeCell ref="B30:J30"/>
    <mergeCell ref="B31:J31"/>
    <mergeCell ref="B36:J36"/>
    <mergeCell ref="K36:S36"/>
    <mergeCell ref="B32:J32"/>
    <mergeCell ref="B33:J33"/>
    <mergeCell ref="B34:J34"/>
    <mergeCell ref="B35:J35"/>
    <mergeCell ref="K35:S35"/>
    <mergeCell ref="K33:S33"/>
    <mergeCell ref="K34:S34"/>
    <mergeCell ref="K32:S32"/>
  </mergeCells>
  <pageMargins left="0.35433070866141736" right="0.19685039370078741" top="1.1811023622047245" bottom="0.23622047244094491" header="0" footer="0"/>
  <pageSetup paperSize="9" scale="75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57"/>
  <sheetViews>
    <sheetView workbookViewId="0"/>
  </sheetViews>
  <sheetFormatPr baseColWidth="10" defaultColWidth="12.7109375" defaultRowHeight="15" customHeight="1" x14ac:dyDescent="0.2"/>
  <cols>
    <col min="1" max="1" width="17.7109375" customWidth="1"/>
    <col min="2" max="26" width="3.7109375" customWidth="1"/>
    <col min="27" max="27" width="4.42578125" customWidth="1"/>
    <col min="28" max="29" width="3.7109375" customWidth="1"/>
  </cols>
  <sheetData>
    <row r="1" spans="1:29" ht="21.75" customHeight="1" x14ac:dyDescent="0.35">
      <c r="A1" s="142" t="s">
        <v>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</row>
    <row r="2" spans="1:29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1.75" customHeight="1" x14ac:dyDescent="0.2">
      <c r="A3" s="144" t="s">
        <v>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2"/>
      <c r="N3" s="145" t="str">
        <f>Paramètres!I1</f>
        <v>H</v>
      </c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</row>
    <row r="4" spans="1:29" ht="21.75" customHeight="1" x14ac:dyDescent="0.2">
      <c r="A4" s="2"/>
      <c r="B4" s="2"/>
      <c r="C4" s="2"/>
      <c r="D4" s="2"/>
      <c r="E4" s="146" t="s">
        <v>2</v>
      </c>
      <c r="F4" s="143"/>
      <c r="G4" s="143"/>
      <c r="H4" s="143"/>
      <c r="I4" s="143"/>
      <c r="J4" s="143"/>
      <c r="K4" s="146" t="str">
        <f>Paramètres!I3</f>
        <v>B5</v>
      </c>
      <c r="L4" s="143"/>
      <c r="M4" s="2" t="s">
        <v>3</v>
      </c>
      <c r="N4" s="146" t="s">
        <v>2</v>
      </c>
      <c r="O4" s="143"/>
      <c r="P4" s="143"/>
      <c r="Q4" s="143"/>
      <c r="R4" s="143"/>
      <c r="S4" s="143"/>
      <c r="T4" s="146" t="str">
        <f>Paramètres!I4</f>
        <v>B6</v>
      </c>
      <c r="U4" s="143"/>
      <c r="V4" s="2"/>
      <c r="W4" s="2"/>
      <c r="X4" s="2"/>
      <c r="Y4" s="2"/>
      <c r="Z4" s="2"/>
      <c r="AA4" s="2"/>
      <c r="AB4" s="2"/>
      <c r="AC4" s="2"/>
    </row>
    <row r="5" spans="1:29" ht="20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9.5" customHeight="1" x14ac:dyDescent="0.35">
      <c r="A6" s="151" t="s">
        <v>4</v>
      </c>
      <c r="B6" s="147" t="s">
        <v>5</v>
      </c>
      <c r="C6" s="136"/>
      <c r="D6" s="148"/>
      <c r="E6" s="135" t="s">
        <v>6</v>
      </c>
      <c r="F6" s="136"/>
      <c r="G6" s="137"/>
      <c r="H6" s="138" t="s">
        <v>7</v>
      </c>
      <c r="I6" s="139"/>
      <c r="J6" s="140"/>
      <c r="K6" s="138" t="s">
        <v>8</v>
      </c>
      <c r="L6" s="139"/>
      <c r="M6" s="140"/>
      <c r="N6" s="138" t="s">
        <v>9</v>
      </c>
      <c r="O6" s="139"/>
      <c r="P6" s="140"/>
      <c r="Q6" s="141" t="s">
        <v>10</v>
      </c>
      <c r="R6" s="139"/>
      <c r="S6" s="140"/>
      <c r="T6" s="138" t="s">
        <v>11</v>
      </c>
      <c r="U6" s="139"/>
      <c r="V6" s="140"/>
      <c r="W6" s="147" t="s">
        <v>12</v>
      </c>
      <c r="X6" s="136"/>
      <c r="Y6" s="136"/>
      <c r="Z6" s="148"/>
      <c r="AA6" s="149" t="s">
        <v>13</v>
      </c>
      <c r="AB6" s="4"/>
      <c r="AC6" s="4"/>
    </row>
    <row r="7" spans="1:29" ht="19.5" customHeight="1" x14ac:dyDescent="0.35">
      <c r="A7" s="152"/>
      <c r="B7" s="5" t="s">
        <v>14</v>
      </c>
      <c r="C7" s="6" t="s">
        <v>15</v>
      </c>
      <c r="D7" s="7" t="s">
        <v>16</v>
      </c>
      <c r="E7" s="5" t="s">
        <v>14</v>
      </c>
      <c r="F7" s="6" t="s">
        <v>15</v>
      </c>
      <c r="G7" s="7" t="s">
        <v>16</v>
      </c>
      <c r="H7" s="5" t="s">
        <v>14</v>
      </c>
      <c r="I7" s="6" t="s">
        <v>15</v>
      </c>
      <c r="J7" s="7" t="s">
        <v>16</v>
      </c>
      <c r="K7" s="5" t="s">
        <v>14</v>
      </c>
      <c r="L7" s="6" t="s">
        <v>15</v>
      </c>
      <c r="M7" s="7" t="s">
        <v>16</v>
      </c>
      <c r="N7" s="5" t="s">
        <v>14</v>
      </c>
      <c r="O7" s="6" t="s">
        <v>15</v>
      </c>
      <c r="P7" s="7" t="s">
        <v>16</v>
      </c>
      <c r="Q7" s="5" t="s">
        <v>14</v>
      </c>
      <c r="R7" s="6" t="s">
        <v>15</v>
      </c>
      <c r="S7" s="7" t="s">
        <v>16</v>
      </c>
      <c r="T7" s="5" t="s">
        <v>14</v>
      </c>
      <c r="U7" s="6" t="s">
        <v>15</v>
      </c>
      <c r="V7" s="7" t="s">
        <v>16</v>
      </c>
      <c r="W7" s="6" t="s">
        <v>15</v>
      </c>
      <c r="X7" s="7" t="s">
        <v>16</v>
      </c>
      <c r="Y7" s="6" t="s">
        <v>14</v>
      </c>
      <c r="Z7" s="7" t="s">
        <v>17</v>
      </c>
      <c r="AA7" s="150"/>
      <c r="AB7" s="4"/>
      <c r="AC7" s="4"/>
    </row>
    <row r="8" spans="1:29" ht="19.5" customHeight="1" x14ac:dyDescent="0.35">
      <c r="A8" s="8" t="str">
        <f>Paramètres!I6</f>
        <v>St Jo Chemillé 1</v>
      </c>
      <c r="B8" s="62">
        <f>IF(C8&lt;&gt;"",IF((C8-D8)&gt;0,Paramètres!$B$17,IF((C8-D8)&lt;0,Paramètres!$B$19,IF((C8-D8)=0,Paramètres!$B$18))),"")</f>
        <v>1</v>
      </c>
      <c r="C8" s="63">
        <f t="shared" ref="C8:D8" si="0">T20</f>
        <v>0</v>
      </c>
      <c r="D8" s="64">
        <f t="shared" si="0"/>
        <v>0</v>
      </c>
      <c r="E8" s="65">
        <f>IF(F8&lt;&gt;"",IF((F8-G8)&gt;0,Paramètres!$B$17,IF((F8-G8)&lt;0,Paramètres!$B$19,IF((F8-G8)=0,Paramètres!$B$18))),"")</f>
        <v>1</v>
      </c>
      <c r="F8" s="63">
        <f>U22</f>
        <v>0</v>
      </c>
      <c r="G8" s="64">
        <f>T22</f>
        <v>0</v>
      </c>
      <c r="H8" s="65">
        <f>IF(I8&lt;&gt;"",IF((I8-J8)&gt;0,Paramètres!$B$17,IF((I8-J8)&lt;0,Paramètres!$B$19,IF((I8-J8)=0,Paramètres!$B$18))),"")</f>
        <v>1</v>
      </c>
      <c r="I8" s="63">
        <f t="shared" ref="I8:J8" si="1">T24</f>
        <v>0</v>
      </c>
      <c r="J8" s="64">
        <f t="shared" si="1"/>
        <v>0</v>
      </c>
      <c r="K8" s="65">
        <f>IF(L8&lt;&gt;"",IF((L8-M8)&gt;0,Paramètres!$B$17,IF((L8-M8)&lt;0,Paramètres!$B$19,IF((L8-M8)=0,Paramètres!$B$18))),"")</f>
        <v>1</v>
      </c>
      <c r="L8" s="63">
        <f>U26</f>
        <v>0</v>
      </c>
      <c r="M8" s="64">
        <f>T26</f>
        <v>0</v>
      </c>
      <c r="N8" s="65">
        <f>IF(O8&lt;&gt;"",IF((O8-P8)&gt;0,Paramètres!$B$17,IF((O8-P8)&lt;0,Paramètres!$B$19,IF((O8-P8)=0,Paramètres!$B$18))),"")</f>
        <v>1</v>
      </c>
      <c r="O8" s="63">
        <f t="shared" ref="O8:P8" si="2">T29</f>
        <v>0</v>
      </c>
      <c r="P8" s="64">
        <f t="shared" si="2"/>
        <v>0</v>
      </c>
      <c r="Q8" s="65">
        <f>IF(R8&lt;&gt;"",IF((R8-S8)&gt;0,Paramètres!$B$17,IF((R8-S8)&lt;0,Paramètres!$B$19,IF((R8-S8)=0,Paramètres!$B$18))),"")</f>
        <v>1</v>
      </c>
      <c r="R8" s="63">
        <f t="shared" ref="R8:S8" si="3">T33</f>
        <v>0</v>
      </c>
      <c r="S8" s="64">
        <f t="shared" si="3"/>
        <v>0</v>
      </c>
      <c r="T8" s="65">
        <f>IF(U8&lt;&gt;"",IF((U8-V8)&gt;0,Paramètres!$B$17,IF((U8-V8)&lt;0,Paramètres!$B$19,IF((U8-V8)=0,Paramètres!$B$18))),"")</f>
        <v>1</v>
      </c>
      <c r="U8" s="63">
        <f t="shared" ref="U8:V8" si="4">T35</f>
        <v>0</v>
      </c>
      <c r="V8" s="64">
        <f t="shared" si="4"/>
        <v>0</v>
      </c>
      <c r="W8" s="12">
        <f t="shared" ref="W8:X8" si="5">C8+F8+I8+L8+O8+R8+U8</f>
        <v>0</v>
      </c>
      <c r="X8" s="11">
        <f t="shared" si="5"/>
        <v>0</v>
      </c>
      <c r="Y8" s="13">
        <f t="shared" ref="Y8:Y17" si="6">B8+E8+H8+K8+N8+Q8+T8</f>
        <v>7</v>
      </c>
      <c r="Z8" s="14">
        <f t="shared" ref="Z8:Z17" si="7">IFERROR(W8-X8,"")</f>
        <v>0</v>
      </c>
      <c r="AA8" s="15">
        <f t="shared" ref="AA8:AA17" si="8">COUNTIFS($Y$8:$Y$17,"&gt;"&amp;$Y8)+COUNTIFS($Y$8:$Y$17,Y8,$Z$8:$Z$17,"&gt;"&amp;$Z8)+COUNTIFS($Y$8:$Y$17,Y8,$Z$8:$Z$17,Z8,$W$8:$W$17,"&gt;"&amp;$W8)+1</f>
        <v>1</v>
      </c>
      <c r="AB8" s="4"/>
      <c r="AC8" s="4"/>
    </row>
    <row r="9" spans="1:29" ht="19.5" customHeight="1" x14ac:dyDescent="0.35">
      <c r="A9" s="16" t="str">
        <f>Paramètres!I7</f>
        <v>CA St Germain sur Moine 1</v>
      </c>
      <c r="B9" s="66">
        <f>IF(C9&lt;&gt;"",IF((C9-D9)&gt;0,Paramètres!$B$17,IF((C9-D9)&lt;0,Paramètres!$B$19,IF((C9-D9)=0,Paramètres!$B$18))),"")</f>
        <v>1</v>
      </c>
      <c r="C9" s="67">
        <f t="shared" ref="C9:D9" si="9">T39</f>
        <v>0</v>
      </c>
      <c r="D9" s="68">
        <f t="shared" si="9"/>
        <v>0</v>
      </c>
      <c r="E9" s="69">
        <f>IF(F9&lt;&gt;"",IF((F9-G9)&gt;0,Paramètres!$B$17,IF((F9-G9)&lt;0,Paramètres!$B$19,IF((F9-G9)=0,Paramètres!$B$18))),"")</f>
        <v>1</v>
      </c>
      <c r="F9" s="67">
        <f>U41</f>
        <v>0</v>
      </c>
      <c r="G9" s="68">
        <f>T41</f>
        <v>0</v>
      </c>
      <c r="H9" s="69">
        <f>IF(I9&lt;&gt;"",IF((I9-J9)&gt;0,Paramètres!$B$17,IF((I9-J9)&lt;0,Paramètres!$B$19,IF((I9-J9)=0,Paramètres!$B$18))),"")</f>
        <v>1</v>
      </c>
      <c r="I9" s="67">
        <f t="shared" ref="I9:J9" si="10">T43</f>
        <v>0</v>
      </c>
      <c r="J9" s="68">
        <f t="shared" si="10"/>
        <v>0</v>
      </c>
      <c r="K9" s="69">
        <f>IF(L9&lt;&gt;"",IF((L9-M9)&gt;0,Paramètres!$B$17,IF((L9-M9)&lt;0,Paramètres!$B$19,IF((L9-M9)=0,Paramètres!$B$18))),"")</f>
        <v>1</v>
      </c>
      <c r="L9" s="67">
        <f>U46</f>
        <v>0</v>
      </c>
      <c r="M9" s="68">
        <f>T46</f>
        <v>0</v>
      </c>
      <c r="N9" s="69">
        <f>IF(O9&lt;&gt;"",IF((O9-P9)&gt;0,Paramètres!$B$17,IF((O9-P9)&lt;0,Paramètres!$B$19,IF((O9-P9)=0,Paramètres!$B$18))),"")</f>
        <v>1</v>
      </c>
      <c r="O9" s="67">
        <f>U31</f>
        <v>0</v>
      </c>
      <c r="P9" s="68">
        <f>T31</f>
        <v>0</v>
      </c>
      <c r="Q9" s="69">
        <f>IF(R9&lt;&gt;"",IF((R9-S9)&gt;0,Paramètres!$B$17,IF((R9-S9)&lt;0,Paramètres!$B$19,IF((R9-S9)=0,Paramètres!$B$18))),"")</f>
        <v>1</v>
      </c>
      <c r="R9" s="67">
        <f>U33</f>
        <v>0</v>
      </c>
      <c r="S9" s="68">
        <f>T33</f>
        <v>0</v>
      </c>
      <c r="T9" s="69">
        <f>IF(U9&lt;&gt;"",IF((U9-V9)&gt;0,Paramètres!$B$17,IF((U9-V9)&lt;0,Paramètres!$B$19,IF((U9-V9)=0,Paramètres!$B$18))),"")</f>
        <v>1</v>
      </c>
      <c r="U9" s="67">
        <f t="shared" ref="U9:V9" si="11">T54</f>
        <v>0</v>
      </c>
      <c r="V9" s="68">
        <f t="shared" si="11"/>
        <v>0</v>
      </c>
      <c r="W9" s="20">
        <f t="shared" ref="W9:X9" si="12">C9+F9+I9+L9+O9+R9+U9</f>
        <v>0</v>
      </c>
      <c r="X9" s="19">
        <f t="shared" si="12"/>
        <v>0</v>
      </c>
      <c r="Y9" s="21">
        <f t="shared" si="6"/>
        <v>7</v>
      </c>
      <c r="Z9" s="22">
        <f t="shared" si="7"/>
        <v>0</v>
      </c>
      <c r="AA9" s="23">
        <f t="shared" si="8"/>
        <v>1</v>
      </c>
      <c r="AB9" s="4"/>
      <c r="AC9" s="4"/>
    </row>
    <row r="10" spans="1:29" ht="19.5" customHeight="1" x14ac:dyDescent="0.35">
      <c r="A10" s="16" t="str">
        <f>Paramètres!I8</f>
        <v>St Jo Doué 2</v>
      </c>
      <c r="B10" s="66">
        <f>IF(C10&lt;&gt;"",IF((C10-D10)&gt;0,Paramètres!$B$17,IF((C10-D10)&lt;0,Paramètres!$B$19,IF((C10-D10)=0,Paramètres!$B$18))),"")</f>
        <v>1</v>
      </c>
      <c r="C10" s="67">
        <f>U39</f>
        <v>0</v>
      </c>
      <c r="D10" s="68">
        <f>T39</f>
        <v>0</v>
      </c>
      <c r="E10" s="69">
        <f>IF(F10&lt;&gt;"",IF((F10-G10)&gt;0,Paramètres!$B$17,IF((F10-G10)&lt;0,Paramètres!$B$19,IF((F10-G10)=0,Paramètres!$B$18))),"")</f>
        <v>1</v>
      </c>
      <c r="F10" s="67">
        <f t="shared" ref="F10:G10" si="13">T22</f>
        <v>0</v>
      </c>
      <c r="G10" s="68">
        <f t="shared" si="13"/>
        <v>0</v>
      </c>
      <c r="H10" s="69">
        <f>IF(I10&lt;&gt;"",IF((I10-J10)&gt;0,Paramètres!$B$17,IF((I10-J10)&lt;0,Paramètres!$B$19,IF((I10-J10)=0,Paramètres!$B$18))),"")</f>
        <v>1</v>
      </c>
      <c r="I10" s="67">
        <f>U25</f>
        <v>0</v>
      </c>
      <c r="J10" s="68">
        <f>T25</f>
        <v>0</v>
      </c>
      <c r="K10" s="69">
        <f>IF(L10&lt;&gt;"",IF((L10-M10)&gt;0,Paramètres!$B$17,IF((L10-M10)&lt;0,Paramètres!$B$19,IF((L10-M10)=0,Paramètres!$B$18))),"")</f>
        <v>1</v>
      </c>
      <c r="L10" s="67">
        <f t="shared" ref="L10:M10" si="14">T27</f>
        <v>0</v>
      </c>
      <c r="M10" s="68">
        <f t="shared" si="14"/>
        <v>0</v>
      </c>
      <c r="N10" s="69">
        <f>IF(O10&lt;&gt;"",IF((O10-P10)&gt;0,Paramètres!$B$17,IF((O10-P10)&lt;0,Paramètres!$B$19,IF((O10-P10)=0,Paramètres!$B$18))),"")</f>
        <v>1</v>
      </c>
      <c r="O10" s="67">
        <f t="shared" ref="O10:P10" si="15">T48</f>
        <v>0</v>
      </c>
      <c r="P10" s="68">
        <f t="shared" si="15"/>
        <v>0</v>
      </c>
      <c r="Q10" s="69">
        <f>IF(R10&lt;&gt;"",IF((R10-S10)&gt;0,Paramètres!$B$17,IF((R10-S10)&lt;0,Paramètres!$B$19,IF((R10-S10)=0,Paramètres!$B$18))),"")</f>
        <v>1</v>
      </c>
      <c r="R10" s="67">
        <f t="shared" ref="R10:S10" si="16">T50</f>
        <v>0</v>
      </c>
      <c r="S10" s="68">
        <f t="shared" si="16"/>
        <v>0</v>
      </c>
      <c r="T10" s="69">
        <f>IF(U10&lt;&gt;"",IF((U10-V10)&gt;0,Paramètres!$B$17,IF((U10-V10)&lt;0,Paramètres!$B$19,IF((U10-V10)=0,Paramètres!$B$18))),"")</f>
        <v>1</v>
      </c>
      <c r="U10" s="67">
        <f>U52</f>
        <v>0</v>
      </c>
      <c r="V10" s="68">
        <f>T52</f>
        <v>0</v>
      </c>
      <c r="W10" s="20">
        <f t="shared" ref="W10:X10" si="17">C10+F10+I10+L10+O10+R10+U10</f>
        <v>0</v>
      </c>
      <c r="X10" s="19">
        <f t="shared" si="17"/>
        <v>0</v>
      </c>
      <c r="Y10" s="21">
        <f t="shared" si="6"/>
        <v>7</v>
      </c>
      <c r="Z10" s="22">
        <f t="shared" si="7"/>
        <v>0</v>
      </c>
      <c r="AA10" s="23">
        <f t="shared" si="8"/>
        <v>1</v>
      </c>
      <c r="AB10" s="4"/>
      <c r="AC10" s="4"/>
    </row>
    <row r="11" spans="1:29" ht="19.5" customHeight="1" x14ac:dyDescent="0.35">
      <c r="A11" s="16" t="str">
        <f>Paramètres!I9</f>
        <v>Bretonnais Cholet 3</v>
      </c>
      <c r="B11" s="66">
        <f>IF(C11&lt;&gt;"",IF((C11-D11)&gt;0,Paramètres!$B$17,IF((C11-D11)&lt;0,Paramètres!$B$19,IF((C11-D11)=0,Paramètres!$B$18))),"")</f>
        <v>1</v>
      </c>
      <c r="C11" s="67">
        <f t="shared" ref="C11:D11" si="18">T21</f>
        <v>0</v>
      </c>
      <c r="D11" s="68">
        <f t="shared" si="18"/>
        <v>0</v>
      </c>
      <c r="E11" s="69">
        <f>IF(F11&lt;&gt;"",IF((F11-G11)&gt;0,Paramètres!$B$17,IF((F11-G11)&lt;0,Paramètres!$B$19,IF((F11-G11)=0,Paramètres!$B$18))),"")</f>
        <v>1</v>
      </c>
      <c r="F11" s="67">
        <f>U23</f>
        <v>0</v>
      </c>
      <c r="G11" s="68">
        <f>T23</f>
        <v>0</v>
      </c>
      <c r="H11" s="69">
        <f>IF(I11&lt;&gt;"",IF((I11-J11)&gt;0,Paramètres!$B$17,IF((I11-J11)&lt;0,Paramètres!$B$19,IF((I11-J11)=0,Paramètres!$B$18))),"")</f>
        <v>1</v>
      </c>
      <c r="I11" s="67">
        <f t="shared" ref="I11:J11" si="19">T25</f>
        <v>0</v>
      </c>
      <c r="J11" s="68">
        <f t="shared" si="19"/>
        <v>0</v>
      </c>
      <c r="K11" s="69">
        <f>IF(L11&lt;&gt;"",IF((L11-M11)&gt;0,Paramètres!$B$17,IF((L11-M11)&lt;0,Paramètres!$B$19,IF((L11-M11)=0,Paramètres!$B$18))),"")</f>
        <v>1</v>
      </c>
      <c r="L11" s="67">
        <f>U45</f>
        <v>0</v>
      </c>
      <c r="M11" s="68">
        <f>T45</f>
        <v>0</v>
      </c>
      <c r="N11" s="69">
        <f>IF(O11&lt;&gt;"",IF((O11-P11)&gt;0,Paramètres!$B$17,IF((O11-P11)&lt;0,Paramètres!$B$19,IF((O11-P11)=0,Paramètres!$B$18))),"")</f>
        <v>1</v>
      </c>
      <c r="O11" s="67">
        <f t="shared" ref="O11:P11" si="20">T30</f>
        <v>0</v>
      </c>
      <c r="P11" s="68">
        <f t="shared" si="20"/>
        <v>0</v>
      </c>
      <c r="Q11" s="69">
        <f>IF(R11&lt;&gt;"",IF((R11-S11)&gt;0,Paramètres!$B$17,IF((R11-S11)&lt;0,Paramètres!$B$19,IF((R11-S11)=0,Paramètres!$B$18))),"")</f>
        <v>1</v>
      </c>
      <c r="R11" s="67">
        <f>U32</f>
        <v>0</v>
      </c>
      <c r="S11" s="68">
        <f>T32</f>
        <v>0</v>
      </c>
      <c r="T11" s="69">
        <f>IF(U11&lt;&gt;"",IF((U11-V11)&gt;0,Paramètres!$B$17,IF((U11-V11)&lt;0,Paramètres!$B$19,IF((U11-V11)=0,Paramètres!$B$18))),"")</f>
        <v>1</v>
      </c>
      <c r="U11" s="67">
        <f>U54</f>
        <v>0</v>
      </c>
      <c r="V11" s="68">
        <f>T54</f>
        <v>0</v>
      </c>
      <c r="W11" s="20">
        <f t="shared" ref="W11:X11" si="21">C11+F11+I11+L11+O11+R11+U11</f>
        <v>0</v>
      </c>
      <c r="X11" s="19">
        <f t="shared" si="21"/>
        <v>0</v>
      </c>
      <c r="Y11" s="21">
        <f t="shared" si="6"/>
        <v>7</v>
      </c>
      <c r="Z11" s="22">
        <f t="shared" si="7"/>
        <v>0</v>
      </c>
      <c r="AA11" s="23">
        <f t="shared" si="8"/>
        <v>1</v>
      </c>
      <c r="AB11" s="4" t="s">
        <v>18</v>
      </c>
      <c r="AC11" s="4"/>
    </row>
    <row r="12" spans="1:29" ht="19.5" customHeight="1" x14ac:dyDescent="0.35">
      <c r="A12" s="16" t="str">
        <f>Paramètres!I10</f>
        <v>Saumur Delessert 3</v>
      </c>
      <c r="B12" s="66">
        <f>IF(C12&lt;&gt;"",IF((C12-D12)&gt;0,Paramètres!$B$17,IF((C12-D12)&lt;0,Paramètres!$B$19,IF((C12-D12)=0,Paramètres!$B$18))),"")</f>
        <v>1</v>
      </c>
      <c r="C12" s="67">
        <f t="shared" ref="C12:D12" si="22">T40</f>
        <v>0</v>
      </c>
      <c r="D12" s="68">
        <f t="shared" si="22"/>
        <v>0</v>
      </c>
      <c r="E12" s="69">
        <f>IF(F12&lt;&gt;"",IF((F12-G12)&gt;0,Paramètres!$B$17,IF((F12-G12)&lt;0,Paramètres!$B$19,IF((F12-G12)=0,Paramètres!$B$18))),"")</f>
        <v>1</v>
      </c>
      <c r="F12" s="67">
        <f t="shared" ref="F12:F13" si="23">U42</f>
        <v>0</v>
      </c>
      <c r="G12" s="68">
        <f t="shared" ref="G12:G13" si="24">T42</f>
        <v>0</v>
      </c>
      <c r="H12" s="69">
        <f>IF(I12&lt;&gt;"",IF((I12-J12)&gt;0,Paramètres!$B$17,IF((I12-J12)&lt;0,Paramètres!$B$19,IF((I12-J12)=0,Paramètres!$B$18))),"")</f>
        <v>1</v>
      </c>
      <c r="I12" s="67">
        <f t="shared" ref="I12:J12" si="25">T46</f>
        <v>0</v>
      </c>
      <c r="J12" s="68">
        <f t="shared" si="25"/>
        <v>0</v>
      </c>
      <c r="K12" s="69">
        <f>IF(L12&lt;&gt;"",IF((L12-M12)&gt;0,Paramètres!$B$17,IF((L12-M12)&lt;0,Paramètres!$B$19,IF((L12-M12)=0,Paramètres!$B$18))),"")</f>
        <v>1</v>
      </c>
      <c r="L12" s="67">
        <f t="shared" ref="L12:L13" si="26">U29</f>
        <v>0</v>
      </c>
      <c r="M12" s="68">
        <f t="shared" ref="M12:M13" si="27">T29</f>
        <v>0</v>
      </c>
      <c r="N12" s="69">
        <f>IF(O12&lt;&gt;"",IF((O12-P12)&gt;0,Paramètres!$B$17,IF((O12-P12)&lt;0,Paramètres!$B$19,IF((O12-P12)=0,Paramètres!$B$18))),"")</f>
        <v>1</v>
      </c>
      <c r="O12" s="67">
        <f t="shared" ref="O12:P12" si="28">T32</f>
        <v>0</v>
      </c>
      <c r="P12" s="68">
        <f t="shared" si="28"/>
        <v>0</v>
      </c>
      <c r="Q12" s="69">
        <f>IF(R12&lt;&gt;"",IF((R12-S12)&gt;0,Paramètres!$B$17,IF((R12-S12)&lt;0,Paramètres!$B$19,IF((R12-S12)=0,Paramètres!$B$18))),"")</f>
        <v>1</v>
      </c>
      <c r="R12" s="67">
        <f>U34</f>
        <v>0</v>
      </c>
      <c r="S12" s="68">
        <f>T34</f>
        <v>0</v>
      </c>
      <c r="T12" s="69">
        <f>IF(U12&lt;&gt;"",IF((U12-V12)&gt;0,Paramètres!$B$17,IF((U12-V12)&lt;0,Paramètres!$B$19,IF((U12-V12)=0,Paramètres!$B$18))),"")</f>
        <v>1</v>
      </c>
      <c r="U12" s="67">
        <f t="shared" ref="U12:V12" si="29">T36</f>
        <v>0</v>
      </c>
      <c r="V12" s="68">
        <f t="shared" si="29"/>
        <v>0</v>
      </c>
      <c r="W12" s="20">
        <f t="shared" ref="W12:X12" si="30">C12+F12+I12+L12+O12+R12+U12</f>
        <v>0</v>
      </c>
      <c r="X12" s="19">
        <f t="shared" si="30"/>
        <v>0</v>
      </c>
      <c r="Y12" s="21">
        <f t="shared" si="6"/>
        <v>7</v>
      </c>
      <c r="Z12" s="22">
        <f t="shared" si="7"/>
        <v>0</v>
      </c>
      <c r="AA12" s="23">
        <f t="shared" si="8"/>
        <v>1</v>
      </c>
      <c r="AB12" s="4"/>
      <c r="AC12" s="4"/>
    </row>
    <row r="13" spans="1:29" ht="19.5" customHeight="1" x14ac:dyDescent="0.35">
      <c r="A13" s="16" t="str">
        <f>Paramètres!I11</f>
        <v>Angers J Lurçat 1</v>
      </c>
      <c r="B13" s="66">
        <f>IF(C13&lt;&gt;"",IF((C13-D13)&gt;0,Paramètres!$B$17,IF((C13-D13)&lt;0,Paramètres!$B$19,IF((C13-D13)=0,Paramètres!$B$18))),"")</f>
        <v>1</v>
      </c>
      <c r="C13" s="67">
        <f t="shared" ref="C13:D13" si="31">T40</f>
        <v>0</v>
      </c>
      <c r="D13" s="68">
        <f t="shared" si="31"/>
        <v>0</v>
      </c>
      <c r="E13" s="69">
        <f>IF(F13&lt;&gt;"",IF((F13-G13)&gt;0,Paramètres!$B$17,IF((F13-G13)&lt;0,Paramètres!$B$19,IF((F13-G13)=0,Paramètres!$B$18))),"")</f>
        <v>1</v>
      </c>
      <c r="F13" s="67">
        <f t="shared" si="23"/>
        <v>0</v>
      </c>
      <c r="G13" s="68">
        <f t="shared" si="24"/>
        <v>0</v>
      </c>
      <c r="H13" s="69">
        <f>IF(I13&lt;&gt;"",IF((I13-J13)&gt;0,Paramètres!$B$17,IF((I13-J13)&lt;0,Paramètres!$B$19,IF((I13-J13)=0,Paramètres!$B$18))),"")</f>
        <v>1</v>
      </c>
      <c r="I13" s="67">
        <f t="shared" ref="I13:J13" si="32">T26</f>
        <v>0</v>
      </c>
      <c r="J13" s="68">
        <f t="shared" si="32"/>
        <v>0</v>
      </c>
      <c r="K13" s="69">
        <f>IF(L13&lt;&gt;"",IF((L13-M13)&gt;0,Paramètres!$B$17,IF((L13-M13)&lt;0,Paramètres!$B$19,IF((L13-M13)=0,Paramètres!$B$18))),"")</f>
        <v>1</v>
      </c>
      <c r="L13" s="67">
        <f t="shared" si="26"/>
        <v>0</v>
      </c>
      <c r="M13" s="68">
        <f t="shared" si="27"/>
        <v>0</v>
      </c>
      <c r="N13" s="69">
        <f>IF(O13&lt;&gt;"",IF((O13-P13)&gt;0,Paramètres!$B$17,IF((O13-P13)&lt;0,Paramètres!$B$19,IF((O13-P13)=0,Paramètres!$B$18))),"")</f>
        <v>1</v>
      </c>
      <c r="O13" s="67">
        <f t="shared" ref="O13:P13" si="33">T51</f>
        <v>0</v>
      </c>
      <c r="P13" s="68">
        <f t="shared" si="33"/>
        <v>0</v>
      </c>
      <c r="Q13" s="69">
        <f>IF(R13&lt;&gt;"",IF((R13-S13)&gt;0,Paramètres!$B$17,IF((R13-S13)&lt;0,Paramètres!$B$19,IF((R13-S13)=0,Paramètres!$B$18))),"")</f>
        <v>1</v>
      </c>
      <c r="R13" s="67">
        <f t="shared" ref="R13:S13" si="34">T52</f>
        <v>0</v>
      </c>
      <c r="S13" s="68">
        <f t="shared" si="34"/>
        <v>0</v>
      </c>
      <c r="T13" s="69">
        <f>IF(U13&lt;&gt;"",IF((U13-V13)&gt;0,Paramètres!$B$17,IF((U13-V13)&lt;0,Paramètres!$B$19,IF((U13-V13)=0,Paramètres!$B$18))),"")</f>
        <v>1</v>
      </c>
      <c r="U13" s="67">
        <f t="shared" ref="U13:V13" si="35">T55</f>
        <v>0</v>
      </c>
      <c r="V13" s="68">
        <f t="shared" si="35"/>
        <v>0</v>
      </c>
      <c r="W13" s="20">
        <f t="shared" ref="W13:X13" si="36">C13+F13+I13+L13+O13+R13+U13</f>
        <v>0</v>
      </c>
      <c r="X13" s="19">
        <f t="shared" si="36"/>
        <v>0</v>
      </c>
      <c r="Y13" s="21">
        <f t="shared" si="6"/>
        <v>7</v>
      </c>
      <c r="Z13" s="22">
        <f t="shared" si="7"/>
        <v>0</v>
      </c>
      <c r="AA13" s="23">
        <f t="shared" si="8"/>
        <v>1</v>
      </c>
      <c r="AB13" s="4"/>
      <c r="AC13" s="4"/>
    </row>
    <row r="14" spans="1:29" ht="19.5" customHeight="1" x14ac:dyDescent="0.35">
      <c r="A14" s="16" t="str">
        <f>Paramètres!I12</f>
        <v>Durtal 1</v>
      </c>
      <c r="B14" s="66">
        <f>IF(C14&lt;&gt;"",IF((C14-D14)&gt;0,Paramètres!$B$17,IF((C14-D14)&lt;0,Paramètres!$B$19,IF((C14-D14)=0,Paramètres!$B$18))),"")</f>
        <v>1</v>
      </c>
      <c r="C14" s="67">
        <f>U21</f>
        <v>0</v>
      </c>
      <c r="D14" s="68">
        <f>T21</f>
        <v>0</v>
      </c>
      <c r="E14" s="69">
        <f>IF(F14&lt;&gt;"",IF((F14-G14)&gt;0,Paramètres!$B$17,IF((F14-G14)&lt;0,Paramètres!$B$19,IF((F14-G14)=0,Paramètres!$B$18))),"")</f>
        <v>1</v>
      </c>
      <c r="F14" s="67">
        <f t="shared" ref="F14:G14" si="37">T42</f>
        <v>0</v>
      </c>
      <c r="G14" s="68">
        <f t="shared" si="37"/>
        <v>0</v>
      </c>
      <c r="H14" s="69">
        <f>IF(I14&lt;&gt;"",IF((I14-J14)&gt;0,Paramètres!$B$17,IF((I14-J14)&lt;0,Paramètres!$B$19,IF((I14-J14)=0,Paramètres!$B$18))),"")</f>
        <v>1</v>
      </c>
      <c r="I14" s="67">
        <f>U44</f>
        <v>0</v>
      </c>
      <c r="J14" s="68">
        <f>T44</f>
        <v>0</v>
      </c>
      <c r="K14" s="69">
        <f>IF(L14&lt;&gt;"",IF((L14-M14)&gt;0,Paramètres!$B$17,IF((L14-M14)&lt;0,Paramètres!$B$19,IF((L14-M14)=0,Paramètres!$B$18))),"")</f>
        <v>1</v>
      </c>
      <c r="L14" s="67">
        <f>U48</f>
        <v>0</v>
      </c>
      <c r="M14" s="68">
        <f>T48</f>
        <v>0</v>
      </c>
      <c r="N14" s="69">
        <f>IF(O14&lt;&gt;"",IF((O14-P14)&gt;0,Paramètres!$B$17,IF((O14-P14)&lt;0,Paramètres!$B$19,IF((O14-P14)=0,Paramètres!$B$18))),"")</f>
        <v>1</v>
      </c>
      <c r="O14" s="67">
        <f t="shared" ref="O14:P14" si="38">T31</f>
        <v>0</v>
      </c>
      <c r="P14" s="68">
        <f t="shared" si="38"/>
        <v>0</v>
      </c>
      <c r="Q14" s="69">
        <f>IF(R14&lt;&gt;"",IF((R14-S14)&gt;0,Paramètres!$B$17,IF((R14-S14)&lt;0,Paramètres!$B$19,IF((R14-S14)=0,Paramètres!$B$18))),"")</f>
        <v>1</v>
      </c>
      <c r="R14" s="67">
        <f t="shared" ref="R14:S14" si="39">T53</f>
        <v>0</v>
      </c>
      <c r="S14" s="68">
        <f t="shared" si="39"/>
        <v>0</v>
      </c>
      <c r="T14" s="69">
        <f>IF(U14&lt;&gt;"",IF((U14-V14)&gt;0,Paramètres!$B$17,IF((U14-V14)&lt;0,Paramètres!$B$19,IF((U14-V14)=0,Paramètres!$B$18))),"")</f>
        <v>1</v>
      </c>
      <c r="U14" s="67">
        <f>U35</f>
        <v>0</v>
      </c>
      <c r="V14" s="68">
        <f>T35</f>
        <v>0</v>
      </c>
      <c r="W14" s="20">
        <f t="shared" ref="W14:X14" si="40">C14+F14+I14+L14+O14+R14+U14</f>
        <v>0</v>
      </c>
      <c r="X14" s="19">
        <f t="shared" si="40"/>
        <v>0</v>
      </c>
      <c r="Y14" s="26">
        <f t="shared" si="6"/>
        <v>7</v>
      </c>
      <c r="Z14" s="22">
        <f t="shared" si="7"/>
        <v>0</v>
      </c>
      <c r="AA14" s="23">
        <f t="shared" si="8"/>
        <v>1</v>
      </c>
      <c r="AB14" s="4"/>
      <c r="AC14" s="4"/>
    </row>
    <row r="15" spans="1:29" ht="19.5" customHeight="1" x14ac:dyDescent="0.35">
      <c r="A15" s="16" t="str">
        <f>Paramètres!I13</f>
        <v>Cholet République 2</v>
      </c>
      <c r="B15" s="66">
        <f>IF(C15&lt;&gt;"",IF((C15-D15)&gt;0,Paramètres!$B$17,IF((C15-D15)&lt;0,Paramètres!$B$19,IF((C15-D15)=0,Paramètres!$B$18))),"")</f>
        <v>1</v>
      </c>
      <c r="C15" s="67">
        <f>U20</f>
        <v>0</v>
      </c>
      <c r="D15" s="68">
        <f>T20</f>
        <v>0</v>
      </c>
      <c r="E15" s="69">
        <f>IF(F15&lt;&gt;"",IF((F15-G15)&gt;0,Paramètres!$B$17,IF((F15-G15)&lt;0,Paramètres!$B$19,IF((F15-G15)=0,Paramètres!$B$18))),"")</f>
        <v>1</v>
      </c>
      <c r="F15" s="67">
        <f t="shared" ref="F15:G15" si="41">T23</f>
        <v>0</v>
      </c>
      <c r="G15" s="68">
        <f t="shared" si="41"/>
        <v>0</v>
      </c>
      <c r="H15" s="69">
        <f>IF(I15&lt;&gt;"",IF((I15-J15)&gt;0,Paramètres!$B$17,IF((I15-J15)&lt;0,Paramètres!$B$19,IF((I15-J15)=0,Paramètres!$B$18))),"")</f>
        <v>1</v>
      </c>
      <c r="I15" s="67">
        <f t="shared" ref="I15:J15" si="42">T44</f>
        <v>0</v>
      </c>
      <c r="J15" s="68">
        <f t="shared" si="42"/>
        <v>0</v>
      </c>
      <c r="K15" s="69">
        <f>IF(L15&lt;&gt;"",IF((L15-M15)&gt;0,Paramètres!$B$17,IF((L15-M15)&lt;0,Paramètres!$B$19,IF((L15-M15)=0,Paramètres!$B$18))),"")</f>
        <v>1</v>
      </c>
      <c r="L15" s="67">
        <f>U27</f>
        <v>0</v>
      </c>
      <c r="M15" s="68">
        <f>T27</f>
        <v>0</v>
      </c>
      <c r="N15" s="69">
        <f>IF(O15&lt;&gt;"",IF((O15-P15)&gt;0,Paramètres!$B$17,IF((O15-P15)&lt;0,Paramètres!$B$19,IF((O15-P15)=0,Paramètres!$B$18))),"")</f>
        <v>1</v>
      </c>
      <c r="O15" s="67">
        <f t="shared" ref="O15:P15" si="43">T49</f>
        <v>0</v>
      </c>
      <c r="P15" s="68">
        <f t="shared" si="43"/>
        <v>0</v>
      </c>
      <c r="Q15" s="69">
        <f>IF(R15&lt;&gt;"",IF((R15-S15)&gt;0,Paramètres!$B$17,IF((R15-S15)&lt;0,Paramètres!$B$19,IF((R15-S15)=0,Paramètres!$B$18))),"")</f>
        <v>1</v>
      </c>
      <c r="R15" s="67">
        <f>U51</f>
        <v>0</v>
      </c>
      <c r="S15" s="68">
        <f>T51</f>
        <v>0</v>
      </c>
      <c r="T15" s="69">
        <f>IF(U15&lt;&gt;"",IF((U15-V15)&gt;0,Paramètres!$B$17,IF((U15-V15)&lt;0,Paramètres!$B$19,IF((U15-V15)=0,Paramètres!$B$18))),"")</f>
        <v>1</v>
      </c>
      <c r="U15" s="67">
        <f t="shared" ref="U15:V15" si="44">T34</f>
        <v>0</v>
      </c>
      <c r="V15" s="68">
        <f t="shared" si="44"/>
        <v>0</v>
      </c>
      <c r="W15" s="20">
        <f t="shared" ref="W15:X15" si="45">C15+F15+I15+L15+O15+R15+U15</f>
        <v>0</v>
      </c>
      <c r="X15" s="19">
        <f t="shared" si="45"/>
        <v>0</v>
      </c>
      <c r="Y15" s="21">
        <f t="shared" si="6"/>
        <v>7</v>
      </c>
      <c r="Z15" s="22">
        <f t="shared" si="7"/>
        <v>0</v>
      </c>
      <c r="AA15" s="23">
        <f t="shared" si="8"/>
        <v>1</v>
      </c>
      <c r="AB15" s="4"/>
      <c r="AC15" s="4"/>
    </row>
    <row r="16" spans="1:29" ht="19.5" customHeight="1" x14ac:dyDescent="0.35">
      <c r="A16" s="34" t="str">
        <f>Paramètres!I14</f>
        <v>Longué F Truffaut 3</v>
      </c>
      <c r="B16" s="70">
        <f>IF(C16&lt;&gt;"",IF((C16-D16)&gt;0,Paramètres!$B$17,IF((C16-D16)&lt;0,Paramètres!$B$19,IF((C16-D16)=0,Paramètres!$B$18))),"")</f>
        <v>1</v>
      </c>
      <c r="C16" s="71">
        <f t="shared" ref="C16:D16" si="46">T41</f>
        <v>0</v>
      </c>
      <c r="D16" s="72">
        <f t="shared" si="46"/>
        <v>0</v>
      </c>
      <c r="E16" s="73">
        <f>IF(F16&lt;&gt;"",IF((F16-G16)&gt;0,Paramètres!$B$17,IF((F16-G16)&lt;0,Paramètres!$B$19,IF((F16-G16)=0,Paramètres!$B$18))),"")</f>
        <v>1</v>
      </c>
      <c r="F16" s="71">
        <f>U24</f>
        <v>0</v>
      </c>
      <c r="G16" s="72">
        <f>T24</f>
        <v>0</v>
      </c>
      <c r="H16" s="73">
        <f>IF(I16&lt;&gt;"",IF((I16-J16)&gt;0,Paramètres!$B$17,IF((I16-J16)&lt;0,Paramètres!$B$19,IF((I16-J16)=0,Paramètres!$B$18))),"")</f>
        <v>1</v>
      </c>
      <c r="I16" s="71">
        <f t="shared" ref="I16:J16" si="47">T45</f>
        <v>0</v>
      </c>
      <c r="J16" s="72">
        <f t="shared" si="47"/>
        <v>0</v>
      </c>
      <c r="K16" s="73">
        <f>IF(L16&lt;&gt;"",IF((L16-M16)&gt;0,Paramètres!$B$17,IF((L16-M16)&lt;0,Paramètres!$B$19,IF((L16-M16)=0,Paramètres!$B$18))),"")</f>
        <v>1</v>
      </c>
      <c r="L16" s="71">
        <f>U49</f>
        <v>0</v>
      </c>
      <c r="M16" s="72">
        <f>T49</f>
        <v>0</v>
      </c>
      <c r="N16" s="73">
        <f>IF(O16&lt;&gt;"",IF((O16-P16)&gt;0,Paramètres!$B$17,IF((O16-P16)&lt;0,Paramètres!$B$19,IF((O16-P16)=0,Paramètres!$B$18))),"")</f>
        <v>1</v>
      </c>
      <c r="O16" s="71">
        <f>U49</f>
        <v>0</v>
      </c>
      <c r="P16" s="72">
        <f>T49</f>
        <v>0</v>
      </c>
      <c r="Q16" s="73">
        <f>IF(R16&lt;&gt;"",IF((R16-S16)&gt;0,Paramètres!$B$17,IF((R16-S16)&lt;0,Paramètres!$B$19,IF((R16-S16)=0,Paramètres!$B$18))),"")</f>
        <v>1</v>
      </c>
      <c r="R16" s="71">
        <f t="shared" ref="R16:R17" si="48">U50</f>
        <v>0</v>
      </c>
      <c r="S16" s="72">
        <f t="shared" ref="S16:S17" si="49">T50</f>
        <v>0</v>
      </c>
      <c r="T16" s="73">
        <f>IF(U16&lt;&gt;"",IF((U16-V16)&gt;0,Paramètres!$B$17,IF((U16-V16)&lt;0,Paramètres!$B$19,IF((U16-V16)=0,Paramètres!$B$18))),"")</f>
        <v>1</v>
      </c>
      <c r="U16" s="71">
        <f>U53</f>
        <v>0</v>
      </c>
      <c r="V16" s="72">
        <f>T53</f>
        <v>0</v>
      </c>
      <c r="W16" s="38">
        <f t="shared" ref="W16:X16" si="50">C16+F16+I16+L16+O16+R16+U16</f>
        <v>0</v>
      </c>
      <c r="X16" s="37">
        <f t="shared" si="50"/>
        <v>0</v>
      </c>
      <c r="Y16" s="39">
        <f t="shared" si="6"/>
        <v>7</v>
      </c>
      <c r="Z16" s="40">
        <f t="shared" si="7"/>
        <v>0</v>
      </c>
      <c r="AA16" s="41">
        <f t="shared" si="8"/>
        <v>1</v>
      </c>
      <c r="AB16" s="4"/>
      <c r="AC16" s="4"/>
    </row>
    <row r="17" spans="1:29" ht="19.5" hidden="1" customHeight="1" x14ac:dyDescent="0.35">
      <c r="A17" s="86">
        <f>Paramètres!I15</f>
        <v>0</v>
      </c>
      <c r="B17" s="87">
        <f>IF(C17&lt;&gt;"",IF((C17-D17)&gt;0,Paramètres!$B$17,IF((C17-D17)&lt;0,Paramètres!$B$19,IF((C17-D17)=0,Paramètres!$B$18))),"")</f>
        <v>1</v>
      </c>
      <c r="C17" s="88">
        <f t="shared" ref="C17:D17" si="51">T22</f>
        <v>0</v>
      </c>
      <c r="D17" s="89">
        <f t="shared" si="51"/>
        <v>0</v>
      </c>
      <c r="E17" s="87">
        <f>IF(F17&lt;&gt;"",IF((F17-G17)&gt;0,Paramètres!$B$17,IF((F17-G17)&lt;0,Paramètres!$B$19,IF((F17-G17)=0,Paramètres!$B$18))),"")</f>
        <v>1</v>
      </c>
      <c r="F17" s="88">
        <f>U24</f>
        <v>0</v>
      </c>
      <c r="G17" s="89">
        <f>T24</f>
        <v>0</v>
      </c>
      <c r="H17" s="87">
        <f>IF(I17&lt;&gt;"",IF((I17-J17)&gt;0,Paramètres!$B$17,IF((I17-J17)&lt;0,Paramètres!$B$19,IF((I17-J17)=0,Paramètres!$B$18))),"")</f>
        <v>1</v>
      </c>
      <c r="I17" s="88">
        <f t="shared" ref="I17:J17" si="52">T26</f>
        <v>0</v>
      </c>
      <c r="J17" s="89">
        <f t="shared" si="52"/>
        <v>0</v>
      </c>
      <c r="K17" s="87">
        <f>IF(L17&lt;&gt;"",IF((L17-M17)&gt;0,Paramètres!$B$17,IF((L17-M17)&lt;0,Paramètres!$B$19,IF((L17-M17)=0,Paramètres!$B$18))),"")</f>
        <v>1</v>
      </c>
      <c r="L17" s="88">
        <f>U47</f>
        <v>0</v>
      </c>
      <c r="M17" s="89">
        <f>T47</f>
        <v>0</v>
      </c>
      <c r="N17" s="87">
        <f>IF(O17&lt;&gt;"",IF((O17-P17)&gt;0,Paramètres!$B$17,IF((O17-P17)&lt;0,Paramètres!$B$19,IF((O17-P17)=0,Paramètres!$B$18))),"")</f>
        <v>1</v>
      </c>
      <c r="O17" s="88">
        <f>U49</f>
        <v>0</v>
      </c>
      <c r="P17" s="89">
        <f>T49</f>
        <v>0</v>
      </c>
      <c r="Q17" s="87">
        <f>IF(R17&lt;&gt;"",IF((R17-S17)&gt;0,Paramètres!$B$17,IF((R17-S17)&lt;0,Paramètres!$B$19,IF((R17-S17)=0,Paramètres!$B$18))),"")</f>
        <v>1</v>
      </c>
      <c r="R17" s="88">
        <f t="shared" si="48"/>
        <v>0</v>
      </c>
      <c r="S17" s="89">
        <f t="shared" si="49"/>
        <v>0</v>
      </c>
      <c r="T17" s="87">
        <f>IF(U17&lt;&gt;"",IF((U17-V17)&gt;0,Paramètres!$B$17,IF((U17-V17)&lt;0,Paramètres!$B$19,IF((U17-V17)=0,Paramètres!$B$18))),"")</f>
        <v>1</v>
      </c>
      <c r="U17" s="88">
        <f t="shared" ref="U17:V17" si="53">T54</f>
        <v>0</v>
      </c>
      <c r="V17" s="89">
        <f t="shared" si="53"/>
        <v>0</v>
      </c>
      <c r="W17" s="90">
        <f t="shared" ref="W17:X17" si="54">C17+F17+I17+L17+O17+R17+U17</f>
        <v>0</v>
      </c>
      <c r="X17" s="89">
        <f t="shared" si="54"/>
        <v>0</v>
      </c>
      <c r="Y17" s="91">
        <f t="shared" si="6"/>
        <v>7</v>
      </c>
      <c r="Z17" s="92">
        <f t="shared" si="7"/>
        <v>0</v>
      </c>
      <c r="AA17" s="93">
        <f t="shared" si="8"/>
        <v>1</v>
      </c>
      <c r="AB17" s="4"/>
      <c r="AC17" s="4"/>
    </row>
    <row r="18" spans="1:29" ht="12.75" customHeight="1" x14ac:dyDescent="0.2">
      <c r="A18" s="42" t="s">
        <v>18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8.75" customHeight="1" x14ac:dyDescent="0.2">
      <c r="A19" s="94" t="str">
        <f>Paramètres!I3</f>
        <v>B5</v>
      </c>
      <c r="B19" s="167" t="s">
        <v>19</v>
      </c>
      <c r="C19" s="168"/>
      <c r="D19" s="168"/>
      <c r="E19" s="168"/>
      <c r="F19" s="168"/>
      <c r="G19" s="168"/>
      <c r="H19" s="168"/>
      <c r="I19" s="168"/>
      <c r="J19" s="169"/>
      <c r="K19" s="167" t="s">
        <v>20</v>
      </c>
      <c r="L19" s="168"/>
      <c r="M19" s="168"/>
      <c r="N19" s="168"/>
      <c r="O19" s="168"/>
      <c r="P19" s="168"/>
      <c r="Q19" s="168"/>
      <c r="R19" s="168"/>
      <c r="S19" s="170"/>
      <c r="T19" s="181" t="s">
        <v>21</v>
      </c>
      <c r="U19" s="182"/>
      <c r="V19" s="1"/>
      <c r="W19" s="1"/>
      <c r="X19" s="1"/>
      <c r="Y19" s="1"/>
      <c r="Z19" s="1"/>
      <c r="AA19" s="1"/>
      <c r="AB19" s="1"/>
      <c r="AC19" s="1"/>
    </row>
    <row r="20" spans="1:29" ht="15" customHeight="1" x14ac:dyDescent="0.2">
      <c r="A20" s="95" t="s">
        <v>22</v>
      </c>
      <c r="B20" s="121" t="str">
        <f>A8</f>
        <v>St Jo Chemillé 1</v>
      </c>
      <c r="C20" s="119"/>
      <c r="D20" s="119"/>
      <c r="E20" s="119"/>
      <c r="F20" s="119"/>
      <c r="G20" s="119"/>
      <c r="H20" s="119"/>
      <c r="I20" s="119"/>
      <c r="J20" s="120"/>
      <c r="K20" s="165" t="str">
        <f>A15</f>
        <v>Cholet République 2</v>
      </c>
      <c r="L20" s="119"/>
      <c r="M20" s="119"/>
      <c r="N20" s="119"/>
      <c r="O20" s="119"/>
      <c r="P20" s="119"/>
      <c r="Q20" s="119"/>
      <c r="R20" s="119"/>
      <c r="S20" s="120"/>
      <c r="T20" s="45"/>
      <c r="U20" s="77"/>
      <c r="V20" s="1"/>
      <c r="W20" s="1"/>
      <c r="X20" s="1"/>
      <c r="Y20" s="1"/>
      <c r="Z20" s="1"/>
      <c r="AA20" s="1"/>
      <c r="AB20" s="1"/>
      <c r="AC20" s="47" t="s">
        <v>18</v>
      </c>
    </row>
    <row r="21" spans="1:29" ht="15" customHeight="1" x14ac:dyDescent="0.2">
      <c r="A21" s="75" t="s">
        <v>23</v>
      </c>
      <c r="B21" s="121" t="str">
        <f>A11</f>
        <v>Bretonnais Cholet 3</v>
      </c>
      <c r="C21" s="119"/>
      <c r="D21" s="119"/>
      <c r="E21" s="119"/>
      <c r="F21" s="119"/>
      <c r="G21" s="119"/>
      <c r="H21" s="119"/>
      <c r="I21" s="119"/>
      <c r="J21" s="120"/>
      <c r="K21" s="165" t="str">
        <f>A14</f>
        <v>Durtal 1</v>
      </c>
      <c r="L21" s="119"/>
      <c r="M21" s="119"/>
      <c r="N21" s="119"/>
      <c r="O21" s="119"/>
      <c r="P21" s="119"/>
      <c r="Q21" s="119"/>
      <c r="R21" s="119"/>
      <c r="S21" s="120"/>
      <c r="T21" s="45"/>
      <c r="U21" s="77"/>
      <c r="V21" s="1"/>
      <c r="W21" s="1"/>
      <c r="X21" s="1"/>
      <c r="Y21" s="1"/>
      <c r="Z21" s="1"/>
      <c r="AA21" s="1"/>
      <c r="AB21" s="1"/>
      <c r="AC21" s="47"/>
    </row>
    <row r="22" spans="1:29" ht="15" customHeight="1" x14ac:dyDescent="0.2">
      <c r="A22" s="16" t="s">
        <v>24</v>
      </c>
      <c r="B22" s="121" t="str">
        <f>A10</f>
        <v>St Jo Doué 2</v>
      </c>
      <c r="C22" s="119"/>
      <c r="D22" s="119"/>
      <c r="E22" s="119"/>
      <c r="F22" s="119"/>
      <c r="G22" s="119"/>
      <c r="H22" s="119"/>
      <c r="I22" s="119"/>
      <c r="J22" s="120"/>
      <c r="K22" s="165" t="str">
        <f>A8</f>
        <v>St Jo Chemillé 1</v>
      </c>
      <c r="L22" s="119"/>
      <c r="M22" s="119"/>
      <c r="N22" s="119"/>
      <c r="O22" s="119"/>
      <c r="P22" s="119"/>
      <c r="Q22" s="119"/>
      <c r="R22" s="119"/>
      <c r="S22" s="120"/>
      <c r="T22" s="45"/>
      <c r="U22" s="77"/>
      <c r="V22" s="1"/>
      <c r="W22" s="1"/>
      <c r="X22" s="1"/>
      <c r="Y22" s="1"/>
      <c r="Z22" s="1"/>
      <c r="AA22" s="1"/>
      <c r="AB22" s="1"/>
      <c r="AC22" s="47" t="s">
        <v>18</v>
      </c>
    </row>
    <row r="23" spans="1:29" ht="15" customHeight="1" x14ac:dyDescent="0.2">
      <c r="A23" s="16" t="s">
        <v>25</v>
      </c>
      <c r="B23" s="121" t="str">
        <f>A15</f>
        <v>Cholet République 2</v>
      </c>
      <c r="C23" s="119"/>
      <c r="D23" s="119"/>
      <c r="E23" s="119"/>
      <c r="F23" s="119"/>
      <c r="G23" s="119"/>
      <c r="H23" s="119"/>
      <c r="I23" s="119"/>
      <c r="J23" s="120"/>
      <c r="K23" s="165" t="str">
        <f>A11</f>
        <v>Bretonnais Cholet 3</v>
      </c>
      <c r="L23" s="119"/>
      <c r="M23" s="119"/>
      <c r="N23" s="119"/>
      <c r="O23" s="119"/>
      <c r="P23" s="119"/>
      <c r="Q23" s="119"/>
      <c r="R23" s="119"/>
      <c r="S23" s="120"/>
      <c r="T23" s="50"/>
      <c r="U23" s="78"/>
      <c r="V23" s="1"/>
      <c r="W23" s="1"/>
      <c r="X23" s="1"/>
      <c r="Y23" s="1"/>
      <c r="Z23" s="1"/>
      <c r="AA23" s="1"/>
      <c r="AB23" s="1"/>
      <c r="AC23" s="47"/>
    </row>
    <row r="24" spans="1:29" ht="15" customHeight="1" x14ac:dyDescent="0.2">
      <c r="A24" s="16" t="s">
        <v>26</v>
      </c>
      <c r="B24" s="121" t="str">
        <f>A8</f>
        <v>St Jo Chemillé 1</v>
      </c>
      <c r="C24" s="119"/>
      <c r="D24" s="119"/>
      <c r="E24" s="119"/>
      <c r="F24" s="119"/>
      <c r="G24" s="119"/>
      <c r="H24" s="119"/>
      <c r="I24" s="119"/>
      <c r="J24" s="120"/>
      <c r="K24" s="165" t="str">
        <f>A16</f>
        <v>Longué F Truffaut 3</v>
      </c>
      <c r="L24" s="119"/>
      <c r="M24" s="119"/>
      <c r="N24" s="119"/>
      <c r="O24" s="119"/>
      <c r="P24" s="119"/>
      <c r="Q24" s="119"/>
      <c r="R24" s="119"/>
      <c r="S24" s="120"/>
      <c r="T24" s="50"/>
      <c r="U24" s="78"/>
      <c r="V24" s="1"/>
      <c r="W24" s="1"/>
      <c r="X24" s="1"/>
      <c r="Y24" s="1"/>
      <c r="Z24" s="1"/>
      <c r="AA24" s="1"/>
      <c r="AB24" s="1"/>
      <c r="AC24" s="47"/>
    </row>
    <row r="25" spans="1:29" ht="15" customHeight="1" x14ac:dyDescent="0.2">
      <c r="A25" s="16" t="s">
        <v>27</v>
      </c>
      <c r="B25" s="121" t="str">
        <f>A11</f>
        <v>Bretonnais Cholet 3</v>
      </c>
      <c r="C25" s="119"/>
      <c r="D25" s="119"/>
      <c r="E25" s="119"/>
      <c r="F25" s="119"/>
      <c r="G25" s="119"/>
      <c r="H25" s="119"/>
      <c r="I25" s="119"/>
      <c r="J25" s="120"/>
      <c r="K25" s="165" t="str">
        <f>A10</f>
        <v>St Jo Doué 2</v>
      </c>
      <c r="L25" s="119"/>
      <c r="M25" s="119"/>
      <c r="N25" s="119"/>
      <c r="O25" s="119"/>
      <c r="P25" s="119"/>
      <c r="Q25" s="119"/>
      <c r="R25" s="119"/>
      <c r="S25" s="120"/>
      <c r="T25" s="50"/>
      <c r="U25" s="78"/>
      <c r="V25" s="1"/>
      <c r="W25" s="1"/>
      <c r="X25" s="1"/>
      <c r="Y25" s="1"/>
      <c r="Z25" s="1"/>
      <c r="AA25" s="1"/>
      <c r="AB25" s="1"/>
      <c r="AC25" s="47"/>
    </row>
    <row r="26" spans="1:29" ht="15" customHeight="1" x14ac:dyDescent="0.2">
      <c r="A26" s="16" t="s">
        <v>28</v>
      </c>
      <c r="B26" s="121" t="str">
        <f>A13</f>
        <v>Angers J Lurçat 1</v>
      </c>
      <c r="C26" s="119"/>
      <c r="D26" s="119"/>
      <c r="E26" s="119"/>
      <c r="F26" s="119"/>
      <c r="G26" s="119"/>
      <c r="H26" s="119"/>
      <c r="I26" s="119"/>
      <c r="J26" s="120"/>
      <c r="K26" s="165" t="str">
        <f>A8</f>
        <v>St Jo Chemillé 1</v>
      </c>
      <c r="L26" s="119"/>
      <c r="M26" s="119"/>
      <c r="N26" s="119"/>
      <c r="O26" s="119"/>
      <c r="P26" s="119"/>
      <c r="Q26" s="119"/>
      <c r="R26" s="119"/>
      <c r="S26" s="120"/>
      <c r="T26" s="50"/>
      <c r="U26" s="78"/>
      <c r="V26" s="1"/>
      <c r="W26" s="1"/>
      <c r="X26" s="1"/>
      <c r="Y26" s="47"/>
      <c r="Z26" s="1"/>
      <c r="AA26" s="1"/>
      <c r="AB26" s="1"/>
      <c r="AC26" s="47"/>
    </row>
    <row r="27" spans="1:29" ht="15" customHeight="1" x14ac:dyDescent="0.2">
      <c r="A27" s="16" t="s">
        <v>29</v>
      </c>
      <c r="B27" s="121" t="str">
        <f>A10</f>
        <v>St Jo Doué 2</v>
      </c>
      <c r="C27" s="119"/>
      <c r="D27" s="119"/>
      <c r="E27" s="119"/>
      <c r="F27" s="119"/>
      <c r="G27" s="119"/>
      <c r="H27" s="119"/>
      <c r="I27" s="119"/>
      <c r="J27" s="120"/>
      <c r="K27" s="165" t="str">
        <f>A15</f>
        <v>Cholet République 2</v>
      </c>
      <c r="L27" s="119"/>
      <c r="M27" s="119"/>
      <c r="N27" s="119"/>
      <c r="O27" s="119"/>
      <c r="P27" s="119"/>
      <c r="Q27" s="119"/>
      <c r="R27" s="119"/>
      <c r="S27" s="120"/>
      <c r="T27" s="79"/>
      <c r="U27" s="78"/>
      <c r="V27" s="1"/>
      <c r="W27" s="1"/>
      <c r="X27" s="1"/>
      <c r="Y27" s="47"/>
      <c r="Z27" s="1"/>
      <c r="AA27" s="1"/>
      <c r="AB27" s="1"/>
      <c r="AC27" s="53"/>
    </row>
    <row r="28" spans="1:29" ht="15" customHeight="1" x14ac:dyDescent="0.2">
      <c r="A28" s="16" t="s">
        <v>30</v>
      </c>
      <c r="B28" s="166"/>
      <c r="C28" s="119"/>
      <c r="D28" s="119"/>
      <c r="E28" s="119"/>
      <c r="F28" s="119"/>
      <c r="G28" s="119"/>
      <c r="H28" s="119"/>
      <c r="I28" s="119"/>
      <c r="J28" s="120"/>
      <c r="K28" s="173"/>
      <c r="L28" s="119"/>
      <c r="M28" s="119"/>
      <c r="N28" s="119"/>
      <c r="O28" s="119"/>
      <c r="P28" s="119"/>
      <c r="Q28" s="119"/>
      <c r="R28" s="119"/>
      <c r="S28" s="120"/>
      <c r="T28" s="79"/>
      <c r="U28" s="78"/>
      <c r="V28" s="1"/>
      <c r="W28" s="1"/>
      <c r="X28" s="1"/>
      <c r="Y28" s="47"/>
      <c r="Z28" s="1"/>
      <c r="AA28" s="1"/>
      <c r="AB28" s="1"/>
      <c r="AC28" s="53"/>
    </row>
    <row r="29" spans="1:29" ht="15" customHeight="1" x14ac:dyDescent="0.2">
      <c r="A29" s="16" t="s">
        <v>31</v>
      </c>
      <c r="B29" s="121" t="str">
        <f>A8</f>
        <v>St Jo Chemillé 1</v>
      </c>
      <c r="C29" s="119"/>
      <c r="D29" s="119"/>
      <c r="E29" s="119"/>
      <c r="F29" s="119"/>
      <c r="G29" s="119"/>
      <c r="H29" s="119"/>
      <c r="I29" s="119"/>
      <c r="J29" s="120"/>
      <c r="K29" s="165" t="str">
        <f t="shared" ref="K29:K30" si="55">A12</f>
        <v>Saumur Delessert 3</v>
      </c>
      <c r="L29" s="119"/>
      <c r="M29" s="119"/>
      <c r="N29" s="119"/>
      <c r="O29" s="119"/>
      <c r="P29" s="119"/>
      <c r="Q29" s="119"/>
      <c r="R29" s="119"/>
      <c r="S29" s="120"/>
      <c r="T29" s="79"/>
      <c r="U29" s="78"/>
      <c r="V29" s="1"/>
      <c r="W29" s="1"/>
      <c r="X29" s="1"/>
      <c r="Y29" s="47"/>
      <c r="Z29" s="1"/>
      <c r="AA29" s="1"/>
      <c r="AB29" s="1"/>
      <c r="AC29" s="1"/>
    </row>
    <row r="30" spans="1:29" ht="15" customHeight="1" x14ac:dyDescent="0.2">
      <c r="A30" s="16" t="s">
        <v>32</v>
      </c>
      <c r="B30" s="121" t="str">
        <f>A11</f>
        <v>Bretonnais Cholet 3</v>
      </c>
      <c r="C30" s="119"/>
      <c r="D30" s="119"/>
      <c r="E30" s="119"/>
      <c r="F30" s="119"/>
      <c r="G30" s="119"/>
      <c r="H30" s="119"/>
      <c r="I30" s="119"/>
      <c r="J30" s="120"/>
      <c r="K30" s="165" t="str">
        <f t="shared" si="55"/>
        <v>Angers J Lurçat 1</v>
      </c>
      <c r="L30" s="119"/>
      <c r="M30" s="119"/>
      <c r="N30" s="119"/>
      <c r="O30" s="119"/>
      <c r="P30" s="119"/>
      <c r="Q30" s="119"/>
      <c r="R30" s="119"/>
      <c r="S30" s="120"/>
      <c r="T30" s="79"/>
      <c r="U30" s="78"/>
      <c r="V30" s="1"/>
      <c r="W30" s="1"/>
      <c r="X30" s="1"/>
      <c r="Y30" s="47"/>
      <c r="Z30" s="1"/>
      <c r="AA30" s="1"/>
      <c r="AB30" s="1"/>
      <c r="AC30" s="3"/>
    </row>
    <row r="31" spans="1:29" ht="15" customHeight="1" x14ac:dyDescent="0.2">
      <c r="A31" s="16" t="s">
        <v>33</v>
      </c>
      <c r="B31" s="121" t="str">
        <f>A14</f>
        <v>Durtal 1</v>
      </c>
      <c r="C31" s="119"/>
      <c r="D31" s="119"/>
      <c r="E31" s="119"/>
      <c r="F31" s="119"/>
      <c r="G31" s="119"/>
      <c r="H31" s="119"/>
      <c r="I31" s="119"/>
      <c r="J31" s="120"/>
      <c r="K31" s="165" t="str">
        <f>A9</f>
        <v>CA St Germain sur Moine 1</v>
      </c>
      <c r="L31" s="119"/>
      <c r="M31" s="119"/>
      <c r="N31" s="119"/>
      <c r="O31" s="119"/>
      <c r="P31" s="119"/>
      <c r="Q31" s="119"/>
      <c r="R31" s="119"/>
      <c r="S31" s="120"/>
      <c r="T31" s="50"/>
      <c r="U31" s="78"/>
      <c r="V31" s="1"/>
      <c r="W31" s="1"/>
      <c r="X31" s="1"/>
      <c r="Y31" s="53"/>
      <c r="Z31" s="1"/>
      <c r="AA31" s="1"/>
      <c r="AB31" s="1"/>
      <c r="AC31" s="3"/>
    </row>
    <row r="32" spans="1:29" ht="15" customHeight="1" x14ac:dyDescent="0.2">
      <c r="A32" s="16" t="s">
        <v>34</v>
      </c>
      <c r="B32" s="121" t="str">
        <f>A12</f>
        <v>Saumur Delessert 3</v>
      </c>
      <c r="C32" s="119"/>
      <c r="D32" s="119"/>
      <c r="E32" s="119"/>
      <c r="F32" s="119"/>
      <c r="G32" s="119"/>
      <c r="H32" s="119"/>
      <c r="I32" s="119"/>
      <c r="J32" s="120"/>
      <c r="K32" s="165" t="str">
        <f>A11</f>
        <v>Bretonnais Cholet 3</v>
      </c>
      <c r="L32" s="119"/>
      <c r="M32" s="119"/>
      <c r="N32" s="119"/>
      <c r="O32" s="119"/>
      <c r="P32" s="119"/>
      <c r="Q32" s="119"/>
      <c r="R32" s="119"/>
      <c r="S32" s="120"/>
      <c r="T32" s="50"/>
      <c r="U32" s="78"/>
      <c r="V32" s="1"/>
      <c r="W32" s="1"/>
      <c r="X32" s="1"/>
      <c r="Y32" s="1"/>
      <c r="Z32" s="1"/>
      <c r="AA32" s="1"/>
      <c r="AB32" s="1"/>
      <c r="AC32" s="3"/>
    </row>
    <row r="33" spans="1:29" ht="15" customHeight="1" x14ac:dyDescent="0.2">
      <c r="A33" s="16" t="s">
        <v>35</v>
      </c>
      <c r="B33" s="121" t="str">
        <f>A8</f>
        <v>St Jo Chemillé 1</v>
      </c>
      <c r="C33" s="119"/>
      <c r="D33" s="119"/>
      <c r="E33" s="119"/>
      <c r="F33" s="119"/>
      <c r="G33" s="119"/>
      <c r="H33" s="119"/>
      <c r="I33" s="119"/>
      <c r="J33" s="120"/>
      <c r="K33" s="165" t="str">
        <f>A9</f>
        <v>CA St Germain sur Moine 1</v>
      </c>
      <c r="L33" s="119"/>
      <c r="M33" s="119"/>
      <c r="N33" s="119"/>
      <c r="O33" s="119"/>
      <c r="P33" s="119"/>
      <c r="Q33" s="119"/>
      <c r="R33" s="119"/>
      <c r="S33" s="120"/>
      <c r="T33" s="50"/>
      <c r="U33" s="78"/>
      <c r="V33" s="1"/>
      <c r="W33" s="1"/>
      <c r="X33" s="1"/>
      <c r="Y33" s="1"/>
      <c r="Z33" s="1"/>
      <c r="AA33" s="1"/>
      <c r="AB33" s="1"/>
      <c r="AC33" s="3"/>
    </row>
    <row r="34" spans="1:29" ht="15" customHeight="1" x14ac:dyDescent="0.2">
      <c r="A34" s="16" t="s">
        <v>36</v>
      </c>
      <c r="B34" s="121" t="str">
        <f>A15</f>
        <v>Cholet République 2</v>
      </c>
      <c r="C34" s="119"/>
      <c r="D34" s="119"/>
      <c r="E34" s="119"/>
      <c r="F34" s="119"/>
      <c r="G34" s="119"/>
      <c r="H34" s="119"/>
      <c r="I34" s="119"/>
      <c r="J34" s="120"/>
      <c r="K34" s="165" t="str">
        <f>A12</f>
        <v>Saumur Delessert 3</v>
      </c>
      <c r="L34" s="119"/>
      <c r="M34" s="119"/>
      <c r="N34" s="119"/>
      <c r="O34" s="119"/>
      <c r="P34" s="119"/>
      <c r="Q34" s="119"/>
      <c r="R34" s="119"/>
      <c r="S34" s="120"/>
      <c r="T34" s="50"/>
      <c r="U34" s="78"/>
      <c r="V34" s="1"/>
      <c r="W34" s="1"/>
      <c r="X34" s="1"/>
      <c r="Y34" s="1"/>
      <c r="Z34" s="1"/>
      <c r="AA34" s="1"/>
      <c r="AB34" s="1"/>
      <c r="AC34" s="3"/>
    </row>
    <row r="35" spans="1:29" ht="15" customHeight="1" x14ac:dyDescent="0.2">
      <c r="A35" s="27" t="s">
        <v>37</v>
      </c>
      <c r="B35" s="121" t="str">
        <f>A8</f>
        <v>St Jo Chemillé 1</v>
      </c>
      <c r="C35" s="119"/>
      <c r="D35" s="119"/>
      <c r="E35" s="119"/>
      <c r="F35" s="119"/>
      <c r="G35" s="119"/>
      <c r="H35" s="119"/>
      <c r="I35" s="119"/>
      <c r="J35" s="120"/>
      <c r="K35" s="165" t="str">
        <f>A14</f>
        <v>Durtal 1</v>
      </c>
      <c r="L35" s="119"/>
      <c r="M35" s="119"/>
      <c r="N35" s="119"/>
      <c r="O35" s="119"/>
      <c r="P35" s="119"/>
      <c r="Q35" s="119"/>
      <c r="R35" s="119"/>
      <c r="S35" s="120"/>
      <c r="T35" s="55"/>
      <c r="U35" s="80"/>
      <c r="V35" s="1"/>
      <c r="W35" s="1"/>
      <c r="X35" s="1"/>
      <c r="Y35" s="1"/>
      <c r="Z35" s="1"/>
      <c r="AA35" s="1"/>
      <c r="AB35" s="1"/>
      <c r="AC35" s="3"/>
    </row>
    <row r="36" spans="1:29" ht="15" customHeight="1" x14ac:dyDescent="0.2">
      <c r="A36" s="27" t="s">
        <v>38</v>
      </c>
      <c r="B36" s="121" t="str">
        <f>A12</f>
        <v>Saumur Delessert 3</v>
      </c>
      <c r="C36" s="119"/>
      <c r="D36" s="119"/>
      <c r="E36" s="119"/>
      <c r="F36" s="119"/>
      <c r="G36" s="119"/>
      <c r="H36" s="119"/>
      <c r="I36" s="119"/>
      <c r="J36" s="120"/>
      <c r="K36" s="165" t="str">
        <f>A16</f>
        <v>Longué F Truffaut 3</v>
      </c>
      <c r="L36" s="119"/>
      <c r="M36" s="119"/>
      <c r="N36" s="119"/>
      <c r="O36" s="119"/>
      <c r="P36" s="119"/>
      <c r="Q36" s="119"/>
      <c r="R36" s="119"/>
      <c r="S36" s="120"/>
      <c r="T36" s="55"/>
      <c r="U36" s="80"/>
      <c r="V36" s="1"/>
      <c r="W36" s="1"/>
      <c r="X36" s="1"/>
      <c r="Y36" s="1"/>
      <c r="Z36" s="1"/>
      <c r="AA36" s="1"/>
      <c r="AB36" s="1"/>
      <c r="AC36" s="3"/>
    </row>
    <row r="37" spans="1:29" ht="15" customHeight="1" x14ac:dyDescent="0.2">
      <c r="A37" s="27" t="s">
        <v>39</v>
      </c>
      <c r="B37" s="166"/>
      <c r="C37" s="119"/>
      <c r="D37" s="119"/>
      <c r="E37" s="119"/>
      <c r="F37" s="119"/>
      <c r="G37" s="119"/>
      <c r="H37" s="119"/>
      <c r="I37" s="119"/>
      <c r="J37" s="120"/>
      <c r="K37" s="173"/>
      <c r="L37" s="119"/>
      <c r="M37" s="119"/>
      <c r="N37" s="119"/>
      <c r="O37" s="119"/>
      <c r="P37" s="119"/>
      <c r="Q37" s="119"/>
      <c r="R37" s="119"/>
      <c r="S37" s="120"/>
      <c r="T37" s="55"/>
      <c r="U37" s="80"/>
      <c r="V37" s="1"/>
      <c r="W37" s="1"/>
      <c r="X37" s="1"/>
      <c r="Y37" s="1"/>
      <c r="Z37" s="1"/>
      <c r="AA37" s="1"/>
      <c r="AB37" s="1"/>
      <c r="AC37" s="3"/>
    </row>
    <row r="38" spans="1:29" ht="15" customHeight="1" x14ac:dyDescent="0.25">
      <c r="A38" s="94" t="str">
        <f>Paramètres!I4</f>
        <v>B6</v>
      </c>
      <c r="B38" s="177" t="s">
        <v>19</v>
      </c>
      <c r="C38" s="154"/>
      <c r="D38" s="154"/>
      <c r="E38" s="154"/>
      <c r="F38" s="154"/>
      <c r="G38" s="154"/>
      <c r="H38" s="154"/>
      <c r="I38" s="154"/>
      <c r="J38" s="178"/>
      <c r="K38" s="179" t="s">
        <v>20</v>
      </c>
      <c r="L38" s="154"/>
      <c r="M38" s="154"/>
      <c r="N38" s="154"/>
      <c r="O38" s="154"/>
      <c r="P38" s="154"/>
      <c r="Q38" s="154"/>
      <c r="R38" s="154"/>
      <c r="S38" s="155"/>
      <c r="T38" s="181" t="s">
        <v>21</v>
      </c>
      <c r="U38" s="182"/>
      <c r="V38" s="1"/>
      <c r="W38" s="1"/>
      <c r="X38" s="1"/>
      <c r="Y38" s="3"/>
      <c r="Z38" s="1"/>
      <c r="AA38" s="1"/>
      <c r="AB38" s="1"/>
      <c r="AC38" s="60"/>
    </row>
    <row r="39" spans="1:29" ht="15" customHeight="1" x14ac:dyDescent="0.2">
      <c r="A39" s="95" t="s">
        <v>22</v>
      </c>
      <c r="B39" s="121" t="str">
        <f>A9</f>
        <v>CA St Germain sur Moine 1</v>
      </c>
      <c r="C39" s="119"/>
      <c r="D39" s="119"/>
      <c r="E39" s="119"/>
      <c r="F39" s="119"/>
      <c r="G39" s="119"/>
      <c r="H39" s="119"/>
      <c r="I39" s="119"/>
      <c r="J39" s="120"/>
      <c r="K39" s="165" t="str">
        <f>A10</f>
        <v>St Jo Doué 2</v>
      </c>
      <c r="L39" s="119"/>
      <c r="M39" s="119"/>
      <c r="N39" s="119"/>
      <c r="O39" s="119"/>
      <c r="P39" s="119"/>
      <c r="Q39" s="119"/>
      <c r="R39" s="119"/>
      <c r="S39" s="120"/>
      <c r="T39" s="45"/>
      <c r="U39" s="77"/>
      <c r="V39" s="1"/>
      <c r="W39" s="1"/>
      <c r="X39" s="1"/>
      <c r="Y39" s="1"/>
      <c r="Z39" s="1"/>
      <c r="AA39" s="1"/>
      <c r="AB39" s="1"/>
      <c r="AC39" s="3"/>
    </row>
    <row r="40" spans="1:29" ht="15" customHeight="1" x14ac:dyDescent="0.2">
      <c r="A40" s="75" t="s">
        <v>23</v>
      </c>
      <c r="B40" s="121" t="str">
        <f>A12</f>
        <v>Saumur Delessert 3</v>
      </c>
      <c r="C40" s="119"/>
      <c r="D40" s="119"/>
      <c r="E40" s="119"/>
      <c r="F40" s="119"/>
      <c r="G40" s="119"/>
      <c r="H40" s="119"/>
      <c r="I40" s="119"/>
      <c r="J40" s="120"/>
      <c r="K40" s="165" t="str">
        <f>A13</f>
        <v>Angers J Lurçat 1</v>
      </c>
      <c r="L40" s="119"/>
      <c r="M40" s="119"/>
      <c r="N40" s="119"/>
      <c r="O40" s="119"/>
      <c r="P40" s="119"/>
      <c r="Q40" s="119"/>
      <c r="R40" s="119"/>
      <c r="S40" s="120"/>
      <c r="T40" s="45"/>
      <c r="U40" s="77"/>
      <c r="V40" s="1"/>
      <c r="W40" s="1"/>
      <c r="X40" s="1"/>
      <c r="Y40" s="1"/>
      <c r="Z40" s="1"/>
      <c r="AA40" s="1"/>
      <c r="AB40" s="1"/>
      <c r="AC40" s="3"/>
    </row>
    <row r="41" spans="1:29" ht="15" customHeight="1" x14ac:dyDescent="0.2">
      <c r="A41" s="16" t="s">
        <v>24</v>
      </c>
      <c r="B41" s="121" t="str">
        <f>A16</f>
        <v>Longué F Truffaut 3</v>
      </c>
      <c r="C41" s="119"/>
      <c r="D41" s="119"/>
      <c r="E41" s="119"/>
      <c r="F41" s="119"/>
      <c r="G41" s="119"/>
      <c r="H41" s="119"/>
      <c r="I41" s="119"/>
      <c r="J41" s="120"/>
      <c r="K41" s="165" t="str">
        <f>A9</f>
        <v>CA St Germain sur Moine 1</v>
      </c>
      <c r="L41" s="119"/>
      <c r="M41" s="119"/>
      <c r="N41" s="119"/>
      <c r="O41" s="119"/>
      <c r="P41" s="119"/>
      <c r="Q41" s="119"/>
      <c r="R41" s="119"/>
      <c r="S41" s="120"/>
      <c r="T41" s="45"/>
      <c r="U41" s="77"/>
      <c r="V41" s="1"/>
      <c r="W41" s="1"/>
      <c r="X41" s="1"/>
      <c r="Y41" s="3"/>
      <c r="Z41" s="1"/>
      <c r="AA41" s="1"/>
      <c r="AB41" s="1"/>
      <c r="AC41" s="1"/>
    </row>
    <row r="42" spans="1:29" ht="15" customHeight="1" x14ac:dyDescent="0.25">
      <c r="A42" s="16" t="s">
        <v>25</v>
      </c>
      <c r="B42" s="121" t="str">
        <f>A14</f>
        <v>Durtal 1</v>
      </c>
      <c r="C42" s="119"/>
      <c r="D42" s="119"/>
      <c r="E42" s="119"/>
      <c r="F42" s="119"/>
      <c r="G42" s="119"/>
      <c r="H42" s="119"/>
      <c r="I42" s="119"/>
      <c r="J42" s="120"/>
      <c r="K42" s="165" t="str">
        <f t="shared" ref="K42:K44" si="56">A12</f>
        <v>Saumur Delessert 3</v>
      </c>
      <c r="L42" s="119"/>
      <c r="M42" s="119"/>
      <c r="N42" s="119"/>
      <c r="O42" s="119"/>
      <c r="P42" s="119"/>
      <c r="Q42" s="119"/>
      <c r="R42" s="119"/>
      <c r="S42" s="120"/>
      <c r="T42" s="50"/>
      <c r="U42" s="78"/>
      <c r="V42" s="1"/>
      <c r="W42" s="1"/>
      <c r="X42" s="1"/>
      <c r="Y42" s="3"/>
      <c r="Z42" s="1"/>
      <c r="AA42" s="1"/>
      <c r="AB42" s="1"/>
      <c r="AC42" s="60"/>
    </row>
    <row r="43" spans="1:29" ht="15" customHeight="1" x14ac:dyDescent="0.25">
      <c r="A43" s="16" t="s">
        <v>26</v>
      </c>
      <c r="B43" s="121" t="str">
        <f>A9</f>
        <v>CA St Germain sur Moine 1</v>
      </c>
      <c r="C43" s="119"/>
      <c r="D43" s="119"/>
      <c r="E43" s="119"/>
      <c r="F43" s="119"/>
      <c r="G43" s="119"/>
      <c r="H43" s="119"/>
      <c r="I43" s="119"/>
      <c r="J43" s="120"/>
      <c r="K43" s="165" t="str">
        <f t="shared" si="56"/>
        <v>Angers J Lurçat 1</v>
      </c>
      <c r="L43" s="119"/>
      <c r="M43" s="119"/>
      <c r="N43" s="119"/>
      <c r="O43" s="119"/>
      <c r="P43" s="119"/>
      <c r="Q43" s="119"/>
      <c r="R43" s="119"/>
      <c r="S43" s="120"/>
      <c r="T43" s="50"/>
      <c r="U43" s="78"/>
      <c r="V43" s="1"/>
      <c r="W43" s="1"/>
      <c r="X43" s="1"/>
      <c r="Y43" s="1"/>
      <c r="Z43" s="1"/>
      <c r="AA43" s="1"/>
      <c r="AB43" s="1"/>
      <c r="AC43" s="60"/>
    </row>
    <row r="44" spans="1:29" ht="15" customHeight="1" x14ac:dyDescent="0.25">
      <c r="A44" s="16" t="s">
        <v>27</v>
      </c>
      <c r="B44" s="121" t="str">
        <f t="shared" ref="B44:B45" si="57">A15</f>
        <v>Cholet République 2</v>
      </c>
      <c r="C44" s="119"/>
      <c r="D44" s="119"/>
      <c r="E44" s="119"/>
      <c r="F44" s="119"/>
      <c r="G44" s="119"/>
      <c r="H44" s="119"/>
      <c r="I44" s="119"/>
      <c r="J44" s="120"/>
      <c r="K44" s="165" t="str">
        <f t="shared" si="56"/>
        <v>Durtal 1</v>
      </c>
      <c r="L44" s="119"/>
      <c r="M44" s="119"/>
      <c r="N44" s="119"/>
      <c r="O44" s="119"/>
      <c r="P44" s="119"/>
      <c r="Q44" s="119"/>
      <c r="R44" s="119"/>
      <c r="S44" s="120"/>
      <c r="T44" s="50"/>
      <c r="U44" s="78"/>
      <c r="V44" s="1"/>
      <c r="W44" s="1"/>
      <c r="X44" s="1"/>
      <c r="Y44" s="1"/>
      <c r="Z44" s="1"/>
      <c r="AA44" s="1"/>
      <c r="AB44" s="1"/>
      <c r="AC44" s="60"/>
    </row>
    <row r="45" spans="1:29" ht="15" customHeight="1" x14ac:dyDescent="0.25">
      <c r="A45" s="16" t="s">
        <v>28</v>
      </c>
      <c r="B45" s="121" t="str">
        <f t="shared" si="57"/>
        <v>Longué F Truffaut 3</v>
      </c>
      <c r="C45" s="119"/>
      <c r="D45" s="119"/>
      <c r="E45" s="119"/>
      <c r="F45" s="119"/>
      <c r="G45" s="119"/>
      <c r="H45" s="119"/>
      <c r="I45" s="119"/>
      <c r="J45" s="120"/>
      <c r="K45" s="165" t="str">
        <f>A11</f>
        <v>Bretonnais Cholet 3</v>
      </c>
      <c r="L45" s="119"/>
      <c r="M45" s="119"/>
      <c r="N45" s="119"/>
      <c r="O45" s="119"/>
      <c r="P45" s="119"/>
      <c r="Q45" s="119"/>
      <c r="R45" s="119"/>
      <c r="S45" s="120"/>
      <c r="T45" s="50"/>
      <c r="U45" s="78"/>
      <c r="V45" s="1"/>
      <c r="W45" s="1"/>
      <c r="X45" s="1"/>
      <c r="Y45" s="3" t="s">
        <v>18</v>
      </c>
      <c r="Z45" s="1"/>
      <c r="AA45" s="1"/>
      <c r="AB45" s="1"/>
      <c r="AC45" s="60"/>
    </row>
    <row r="46" spans="1:29" ht="15" customHeight="1" x14ac:dyDescent="0.25">
      <c r="A46" s="16" t="s">
        <v>29</v>
      </c>
      <c r="B46" s="121" t="str">
        <f>A12</f>
        <v>Saumur Delessert 3</v>
      </c>
      <c r="C46" s="119"/>
      <c r="D46" s="119"/>
      <c r="E46" s="119"/>
      <c r="F46" s="119"/>
      <c r="G46" s="119"/>
      <c r="H46" s="119"/>
      <c r="I46" s="119"/>
      <c r="J46" s="120"/>
      <c r="K46" s="165" t="str">
        <f>A9</f>
        <v>CA St Germain sur Moine 1</v>
      </c>
      <c r="L46" s="119"/>
      <c r="M46" s="119"/>
      <c r="N46" s="119"/>
      <c r="O46" s="119"/>
      <c r="P46" s="119"/>
      <c r="Q46" s="119"/>
      <c r="R46" s="119"/>
      <c r="S46" s="120"/>
      <c r="T46" s="79"/>
      <c r="U46" s="78"/>
      <c r="V46" s="1"/>
      <c r="W46" s="1"/>
      <c r="X46" s="1"/>
      <c r="Y46" s="1"/>
      <c r="Z46" s="1"/>
      <c r="AA46" s="1"/>
      <c r="AB46" s="1"/>
      <c r="AC46" s="60" t="s">
        <v>18</v>
      </c>
    </row>
    <row r="47" spans="1:29" ht="15" customHeight="1" x14ac:dyDescent="0.25">
      <c r="A47" s="16" t="s">
        <v>30</v>
      </c>
      <c r="B47" s="166"/>
      <c r="C47" s="119"/>
      <c r="D47" s="119"/>
      <c r="E47" s="119"/>
      <c r="F47" s="119"/>
      <c r="G47" s="119"/>
      <c r="H47" s="119"/>
      <c r="I47" s="119"/>
      <c r="J47" s="120"/>
      <c r="K47" s="173"/>
      <c r="L47" s="119"/>
      <c r="M47" s="119"/>
      <c r="N47" s="119"/>
      <c r="O47" s="119"/>
      <c r="P47" s="119"/>
      <c r="Q47" s="119"/>
      <c r="R47" s="119"/>
      <c r="S47" s="120"/>
      <c r="T47" s="79"/>
      <c r="U47" s="78"/>
      <c r="V47" s="1"/>
      <c r="W47" s="1"/>
      <c r="X47" s="1"/>
      <c r="Y47" s="1"/>
      <c r="Z47" s="1"/>
      <c r="AA47" s="1"/>
      <c r="AB47" s="1"/>
      <c r="AC47" s="60" t="s">
        <v>18</v>
      </c>
    </row>
    <row r="48" spans="1:29" ht="15" customHeight="1" x14ac:dyDescent="0.25">
      <c r="A48" s="16" t="s">
        <v>31</v>
      </c>
      <c r="B48" s="121" t="str">
        <f>A10</f>
        <v>St Jo Doué 2</v>
      </c>
      <c r="C48" s="119"/>
      <c r="D48" s="119"/>
      <c r="E48" s="119"/>
      <c r="F48" s="119"/>
      <c r="G48" s="119"/>
      <c r="H48" s="119"/>
      <c r="I48" s="119"/>
      <c r="J48" s="120"/>
      <c r="K48" s="165" t="str">
        <f>A14</f>
        <v>Durtal 1</v>
      </c>
      <c r="L48" s="119"/>
      <c r="M48" s="119"/>
      <c r="N48" s="119"/>
      <c r="O48" s="119"/>
      <c r="P48" s="119"/>
      <c r="Q48" s="119"/>
      <c r="R48" s="119"/>
      <c r="S48" s="120"/>
      <c r="T48" s="79"/>
      <c r="U48" s="78"/>
      <c r="V48" s="1" t="s">
        <v>18</v>
      </c>
      <c r="W48" s="1"/>
      <c r="X48" s="1"/>
      <c r="Y48" s="1"/>
      <c r="Z48" s="1"/>
      <c r="AA48" s="1"/>
      <c r="AB48" s="1"/>
      <c r="AC48" s="60" t="s">
        <v>18</v>
      </c>
    </row>
    <row r="49" spans="1:29" ht="15" customHeight="1" x14ac:dyDescent="0.25">
      <c r="A49" s="16" t="s">
        <v>32</v>
      </c>
      <c r="B49" s="121" t="str">
        <f>A15</f>
        <v>Cholet République 2</v>
      </c>
      <c r="C49" s="119"/>
      <c r="D49" s="119"/>
      <c r="E49" s="119"/>
      <c r="F49" s="119"/>
      <c r="G49" s="119"/>
      <c r="H49" s="119"/>
      <c r="I49" s="119"/>
      <c r="J49" s="120"/>
      <c r="K49" s="165" t="str">
        <f>A16</f>
        <v>Longué F Truffaut 3</v>
      </c>
      <c r="L49" s="119"/>
      <c r="M49" s="119"/>
      <c r="N49" s="119"/>
      <c r="O49" s="119"/>
      <c r="P49" s="119"/>
      <c r="Q49" s="119"/>
      <c r="R49" s="119"/>
      <c r="S49" s="120"/>
      <c r="T49" s="79"/>
      <c r="U49" s="78"/>
      <c r="V49" s="1" t="s">
        <v>18</v>
      </c>
      <c r="W49" s="1"/>
      <c r="X49" s="1"/>
      <c r="Y49" s="1"/>
      <c r="Z49" s="60"/>
      <c r="AA49" s="1"/>
      <c r="AB49" s="1"/>
      <c r="AC49" s="60"/>
    </row>
    <row r="50" spans="1:29" ht="15" customHeight="1" x14ac:dyDescent="0.25">
      <c r="A50" s="16" t="s">
        <v>33</v>
      </c>
      <c r="B50" s="121" t="str">
        <f>A10</f>
        <v>St Jo Doué 2</v>
      </c>
      <c r="C50" s="119"/>
      <c r="D50" s="119"/>
      <c r="E50" s="119"/>
      <c r="F50" s="119"/>
      <c r="G50" s="119"/>
      <c r="H50" s="119"/>
      <c r="I50" s="119"/>
      <c r="J50" s="120"/>
      <c r="K50" s="165" t="str">
        <f>A16</f>
        <v>Longué F Truffaut 3</v>
      </c>
      <c r="L50" s="119"/>
      <c r="M50" s="119"/>
      <c r="N50" s="119"/>
      <c r="O50" s="119"/>
      <c r="P50" s="119"/>
      <c r="Q50" s="119"/>
      <c r="R50" s="119"/>
      <c r="S50" s="120"/>
      <c r="T50" s="50"/>
      <c r="U50" s="78"/>
      <c r="V50" s="1" t="s">
        <v>18</v>
      </c>
      <c r="W50" s="1"/>
      <c r="X50" s="1"/>
      <c r="Y50" s="1"/>
      <c r="Z50" s="60"/>
      <c r="AA50" s="1"/>
      <c r="AB50" s="1"/>
      <c r="AC50" s="60"/>
    </row>
    <row r="51" spans="1:29" ht="15" customHeight="1" x14ac:dyDescent="0.25">
      <c r="A51" s="16" t="s">
        <v>34</v>
      </c>
      <c r="B51" s="121" t="str">
        <f>A13</f>
        <v>Angers J Lurçat 1</v>
      </c>
      <c r="C51" s="119"/>
      <c r="D51" s="119"/>
      <c r="E51" s="119"/>
      <c r="F51" s="119"/>
      <c r="G51" s="119"/>
      <c r="H51" s="119"/>
      <c r="I51" s="119"/>
      <c r="J51" s="120"/>
      <c r="K51" s="165" t="str">
        <f>A15</f>
        <v>Cholet République 2</v>
      </c>
      <c r="L51" s="119"/>
      <c r="M51" s="119"/>
      <c r="N51" s="119"/>
      <c r="O51" s="119"/>
      <c r="P51" s="119"/>
      <c r="Q51" s="119"/>
      <c r="R51" s="119"/>
      <c r="S51" s="120"/>
      <c r="T51" s="50"/>
      <c r="U51" s="78"/>
      <c r="V51" s="1"/>
      <c r="W51" s="1"/>
      <c r="X51" s="1"/>
      <c r="Y51" s="1"/>
      <c r="Z51" s="60"/>
      <c r="AA51" s="1"/>
      <c r="AB51" s="1"/>
      <c r="AC51" s="60"/>
    </row>
    <row r="52" spans="1:29" ht="15" customHeight="1" x14ac:dyDescent="0.2">
      <c r="A52" s="16" t="s">
        <v>35</v>
      </c>
      <c r="B52" s="121" t="str">
        <f t="shared" ref="B52:B53" si="58">A13</f>
        <v>Angers J Lurçat 1</v>
      </c>
      <c r="C52" s="119"/>
      <c r="D52" s="119"/>
      <c r="E52" s="119"/>
      <c r="F52" s="119"/>
      <c r="G52" s="119"/>
      <c r="H52" s="119"/>
      <c r="I52" s="119"/>
      <c r="J52" s="120"/>
      <c r="K52" s="165" t="str">
        <f>A10</f>
        <v>St Jo Doué 2</v>
      </c>
      <c r="L52" s="119"/>
      <c r="M52" s="119"/>
      <c r="N52" s="119"/>
      <c r="O52" s="119"/>
      <c r="P52" s="119"/>
      <c r="Q52" s="119"/>
      <c r="R52" s="119"/>
      <c r="S52" s="120"/>
      <c r="T52" s="50"/>
      <c r="U52" s="78"/>
      <c r="V52" s="1"/>
      <c r="W52" s="1"/>
      <c r="X52" s="1"/>
      <c r="Y52" s="1"/>
      <c r="Z52" s="1"/>
      <c r="AA52" s="1"/>
      <c r="AB52" s="1"/>
      <c r="AC52" s="1"/>
    </row>
    <row r="53" spans="1:29" ht="15" customHeight="1" x14ac:dyDescent="0.25">
      <c r="A53" s="16" t="s">
        <v>36</v>
      </c>
      <c r="B53" s="121" t="str">
        <f t="shared" si="58"/>
        <v>Durtal 1</v>
      </c>
      <c r="C53" s="119"/>
      <c r="D53" s="119"/>
      <c r="E53" s="119"/>
      <c r="F53" s="119"/>
      <c r="G53" s="119"/>
      <c r="H53" s="119"/>
      <c r="I53" s="119"/>
      <c r="J53" s="120"/>
      <c r="K53" s="165" t="str">
        <f>A16</f>
        <v>Longué F Truffaut 3</v>
      </c>
      <c r="L53" s="119"/>
      <c r="M53" s="119"/>
      <c r="N53" s="119"/>
      <c r="O53" s="119"/>
      <c r="P53" s="119"/>
      <c r="Q53" s="119"/>
      <c r="R53" s="119"/>
      <c r="S53" s="120"/>
      <c r="T53" s="50"/>
      <c r="U53" s="78"/>
      <c r="V53" s="1"/>
      <c r="W53" s="1"/>
      <c r="X53" s="1"/>
      <c r="Y53" s="1"/>
      <c r="Z53" s="1"/>
      <c r="AA53" s="1"/>
      <c r="AB53" s="1"/>
      <c r="AC53" s="61"/>
    </row>
    <row r="54" spans="1:29" ht="15" customHeight="1" x14ac:dyDescent="0.25">
      <c r="A54" s="27" t="s">
        <v>37</v>
      </c>
      <c r="B54" s="121" t="str">
        <f>A9</f>
        <v>CA St Germain sur Moine 1</v>
      </c>
      <c r="C54" s="119"/>
      <c r="D54" s="119"/>
      <c r="E54" s="119"/>
      <c r="F54" s="119"/>
      <c r="G54" s="119"/>
      <c r="H54" s="119"/>
      <c r="I54" s="119"/>
      <c r="J54" s="120"/>
      <c r="K54" s="165" t="str">
        <f>A11</f>
        <v>Bretonnais Cholet 3</v>
      </c>
      <c r="L54" s="119"/>
      <c r="M54" s="119"/>
      <c r="N54" s="119"/>
      <c r="O54" s="119"/>
      <c r="P54" s="119"/>
      <c r="Q54" s="119"/>
      <c r="R54" s="119"/>
      <c r="S54" s="120"/>
      <c r="T54" s="55"/>
      <c r="U54" s="80"/>
      <c r="V54" s="1"/>
      <c r="W54" s="1"/>
      <c r="X54" s="1"/>
      <c r="Y54" s="1"/>
      <c r="Z54" s="1"/>
      <c r="AA54" s="1"/>
      <c r="AB54" s="1"/>
      <c r="AC54" s="61"/>
    </row>
    <row r="55" spans="1:29" ht="15" customHeight="1" x14ac:dyDescent="0.25">
      <c r="A55" s="27" t="s">
        <v>38</v>
      </c>
      <c r="B55" s="121" t="str">
        <f>A13</f>
        <v>Angers J Lurçat 1</v>
      </c>
      <c r="C55" s="119"/>
      <c r="D55" s="119"/>
      <c r="E55" s="119"/>
      <c r="F55" s="119"/>
      <c r="G55" s="119"/>
      <c r="H55" s="119"/>
      <c r="I55" s="119"/>
      <c r="J55" s="120"/>
      <c r="K55" s="165" t="str">
        <f>A14</f>
        <v>Durtal 1</v>
      </c>
      <c r="L55" s="119"/>
      <c r="M55" s="119"/>
      <c r="N55" s="119"/>
      <c r="O55" s="119"/>
      <c r="P55" s="119"/>
      <c r="Q55" s="119"/>
      <c r="R55" s="119"/>
      <c r="S55" s="120"/>
      <c r="T55" s="55"/>
      <c r="U55" s="80"/>
      <c r="V55" s="1"/>
      <c r="W55" s="1"/>
      <c r="X55" s="1"/>
      <c r="Y55" s="1"/>
      <c r="Z55" s="1"/>
      <c r="AA55" s="1"/>
      <c r="AB55" s="1"/>
      <c r="AC55" s="61"/>
    </row>
    <row r="56" spans="1:29" ht="15" customHeight="1" x14ac:dyDescent="0.25">
      <c r="A56" s="34" t="s">
        <v>39</v>
      </c>
      <c r="B56" s="153"/>
      <c r="C56" s="154"/>
      <c r="D56" s="154"/>
      <c r="E56" s="154"/>
      <c r="F56" s="154"/>
      <c r="G56" s="154"/>
      <c r="H56" s="154"/>
      <c r="I56" s="154"/>
      <c r="J56" s="157"/>
      <c r="K56" s="176"/>
      <c r="L56" s="154"/>
      <c r="M56" s="154"/>
      <c r="N56" s="154"/>
      <c r="O56" s="154"/>
      <c r="P56" s="154"/>
      <c r="Q56" s="154"/>
      <c r="R56" s="154"/>
      <c r="S56" s="157"/>
      <c r="T56" s="84"/>
      <c r="U56" s="85"/>
      <c r="V56" s="1"/>
      <c r="W56" s="1"/>
      <c r="X56" s="1"/>
      <c r="Y56" s="1"/>
      <c r="Z56" s="1"/>
      <c r="AA56" s="1"/>
      <c r="AB56" s="1"/>
      <c r="AC56" s="61" t="s">
        <v>18</v>
      </c>
    </row>
    <row r="57" spans="1:29" ht="15" customHeight="1" x14ac:dyDescent="0.25">
      <c r="V57" s="1"/>
      <c r="W57" s="1"/>
      <c r="X57" s="1"/>
      <c r="Y57" s="1"/>
      <c r="Z57" s="1"/>
      <c r="AA57" s="1"/>
      <c r="AB57" s="1"/>
      <c r="AC57" s="61" t="s">
        <v>18</v>
      </c>
    </row>
  </sheetData>
  <mergeCells count="95">
    <mergeCell ref="K27:S27"/>
    <mergeCell ref="K28:S28"/>
    <mergeCell ref="K29:S29"/>
    <mergeCell ref="K30:S30"/>
    <mergeCell ref="K31:S31"/>
    <mergeCell ref="B37:J37"/>
    <mergeCell ref="K37:S37"/>
    <mergeCell ref="B38:J38"/>
    <mergeCell ref="K38:S38"/>
    <mergeCell ref="T38:U38"/>
    <mergeCell ref="B39:J39"/>
    <mergeCell ref="K39:S39"/>
    <mergeCell ref="B40:J40"/>
    <mergeCell ref="K40:S40"/>
    <mergeCell ref="B41:J41"/>
    <mergeCell ref="K41:S41"/>
    <mergeCell ref="B42:J42"/>
    <mergeCell ref="K42:S42"/>
    <mergeCell ref="K43:S43"/>
    <mergeCell ref="B50:J50"/>
    <mergeCell ref="B51:J51"/>
    <mergeCell ref="B43:J43"/>
    <mergeCell ref="B44:J44"/>
    <mergeCell ref="B45:J45"/>
    <mergeCell ref="B46:J46"/>
    <mergeCell ref="B47:J47"/>
    <mergeCell ref="B48:J48"/>
    <mergeCell ref="B49:J49"/>
    <mergeCell ref="K51:S51"/>
    <mergeCell ref="K44:S44"/>
    <mergeCell ref="K45:S45"/>
    <mergeCell ref="K46:S46"/>
    <mergeCell ref="B52:J52"/>
    <mergeCell ref="B53:J53"/>
    <mergeCell ref="B54:J54"/>
    <mergeCell ref="B55:J55"/>
    <mergeCell ref="B56:J56"/>
    <mergeCell ref="K52:S52"/>
    <mergeCell ref="K53:S53"/>
    <mergeCell ref="K54:S54"/>
    <mergeCell ref="K55:S55"/>
    <mergeCell ref="K56:S56"/>
    <mergeCell ref="K47:S47"/>
    <mergeCell ref="K48:S48"/>
    <mergeCell ref="K49:S49"/>
    <mergeCell ref="K50:S50"/>
    <mergeCell ref="A1:AC1"/>
    <mergeCell ref="A3:L3"/>
    <mergeCell ref="N3:AC3"/>
    <mergeCell ref="E4:J4"/>
    <mergeCell ref="K4:L4"/>
    <mergeCell ref="N4:S4"/>
    <mergeCell ref="T4:U4"/>
    <mergeCell ref="T6:V6"/>
    <mergeCell ref="W6:Z6"/>
    <mergeCell ref="AA6:AA7"/>
    <mergeCell ref="A6:A7"/>
    <mergeCell ref="B6:D6"/>
    <mergeCell ref="E6:G6"/>
    <mergeCell ref="H6:J6"/>
    <mergeCell ref="K6:M6"/>
    <mergeCell ref="N6:P6"/>
    <mergeCell ref="Q6:S6"/>
    <mergeCell ref="B19:J19"/>
    <mergeCell ref="K19:S19"/>
    <mergeCell ref="T19:U19"/>
    <mergeCell ref="B20:J20"/>
    <mergeCell ref="K20:S20"/>
    <mergeCell ref="B21:J21"/>
    <mergeCell ref="K21:S21"/>
    <mergeCell ref="B22:J22"/>
    <mergeCell ref="K22:S22"/>
    <mergeCell ref="B23:J23"/>
    <mergeCell ref="K23:S23"/>
    <mergeCell ref="B24:J24"/>
    <mergeCell ref="K24:S24"/>
    <mergeCell ref="K25:S25"/>
    <mergeCell ref="B25:J25"/>
    <mergeCell ref="B26:J26"/>
    <mergeCell ref="K26:S26"/>
    <mergeCell ref="B27:J27"/>
    <mergeCell ref="B28:J28"/>
    <mergeCell ref="B29:J29"/>
    <mergeCell ref="B30:J30"/>
    <mergeCell ref="B31:J31"/>
    <mergeCell ref="B36:J36"/>
    <mergeCell ref="K36:S36"/>
    <mergeCell ref="B32:J32"/>
    <mergeCell ref="B33:J33"/>
    <mergeCell ref="B34:J34"/>
    <mergeCell ref="B35:J35"/>
    <mergeCell ref="K35:S35"/>
    <mergeCell ref="K33:S33"/>
    <mergeCell ref="K34:S34"/>
    <mergeCell ref="K32:S32"/>
  </mergeCells>
  <pageMargins left="0.35433070866141736" right="0.19685039370078741" top="1.1811023622047245" bottom="0.23622047244094491" header="0" footer="0"/>
  <pageSetup paperSize="9" scale="75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57"/>
  <sheetViews>
    <sheetView workbookViewId="0"/>
  </sheetViews>
  <sheetFormatPr baseColWidth="10" defaultColWidth="12.7109375" defaultRowHeight="15" customHeight="1" x14ac:dyDescent="0.2"/>
  <cols>
    <col min="1" max="1" width="17.7109375" customWidth="1"/>
    <col min="2" max="26" width="3.7109375" customWidth="1"/>
    <col min="27" max="27" width="4.42578125" customWidth="1"/>
    <col min="28" max="29" width="3.7109375" customWidth="1"/>
  </cols>
  <sheetData>
    <row r="1" spans="1:29" ht="21.75" customHeight="1" x14ac:dyDescent="0.35">
      <c r="A1" s="142" t="s">
        <v>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</row>
    <row r="2" spans="1:29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1.75" customHeight="1" x14ac:dyDescent="0.2">
      <c r="A3" s="144" t="s">
        <v>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2"/>
      <c r="N3" s="145" t="str">
        <f>Paramètres!J1</f>
        <v>I</v>
      </c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</row>
    <row r="4" spans="1:29" ht="21.75" customHeight="1" x14ac:dyDescent="0.2">
      <c r="A4" s="2"/>
      <c r="B4" s="2"/>
      <c r="C4" s="2"/>
      <c r="D4" s="2"/>
      <c r="E4" s="146" t="s">
        <v>2</v>
      </c>
      <c r="F4" s="143"/>
      <c r="G4" s="143"/>
      <c r="H4" s="143"/>
      <c r="I4" s="143"/>
      <c r="J4" s="143"/>
      <c r="K4" s="146" t="str">
        <f>Paramètres!J3</f>
        <v>B7</v>
      </c>
      <c r="L4" s="143"/>
      <c r="M4" s="2" t="s">
        <v>3</v>
      </c>
      <c r="N4" s="146" t="s">
        <v>2</v>
      </c>
      <c r="O4" s="143"/>
      <c r="P4" s="143"/>
      <c r="Q4" s="143"/>
      <c r="R4" s="143"/>
      <c r="S4" s="143"/>
      <c r="T4" s="146" t="str">
        <f>Paramètres!J4</f>
        <v>B8</v>
      </c>
      <c r="U4" s="143"/>
      <c r="V4" s="2"/>
      <c r="W4" s="2"/>
      <c r="X4" s="2"/>
      <c r="Y4" s="2"/>
      <c r="Z4" s="2"/>
      <c r="AA4" s="2"/>
      <c r="AB4" s="2"/>
      <c r="AC4" s="2"/>
    </row>
    <row r="5" spans="1:29" ht="20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9.5" customHeight="1" x14ac:dyDescent="0.35">
      <c r="A6" s="151" t="s">
        <v>4</v>
      </c>
      <c r="B6" s="147" t="s">
        <v>5</v>
      </c>
      <c r="C6" s="136"/>
      <c r="D6" s="148"/>
      <c r="E6" s="135" t="s">
        <v>6</v>
      </c>
      <c r="F6" s="136"/>
      <c r="G6" s="137"/>
      <c r="H6" s="138" t="s">
        <v>7</v>
      </c>
      <c r="I6" s="139"/>
      <c r="J6" s="140"/>
      <c r="K6" s="138" t="s">
        <v>8</v>
      </c>
      <c r="L6" s="139"/>
      <c r="M6" s="140"/>
      <c r="N6" s="138" t="s">
        <v>9</v>
      </c>
      <c r="O6" s="139"/>
      <c r="P6" s="140"/>
      <c r="Q6" s="141" t="s">
        <v>10</v>
      </c>
      <c r="R6" s="139"/>
      <c r="S6" s="140"/>
      <c r="T6" s="138" t="s">
        <v>11</v>
      </c>
      <c r="U6" s="139"/>
      <c r="V6" s="140"/>
      <c r="W6" s="147" t="s">
        <v>12</v>
      </c>
      <c r="X6" s="136"/>
      <c r="Y6" s="136"/>
      <c r="Z6" s="148"/>
      <c r="AA6" s="149" t="s">
        <v>13</v>
      </c>
      <c r="AB6" s="4"/>
      <c r="AC6" s="4"/>
    </row>
    <row r="7" spans="1:29" ht="19.5" customHeight="1" x14ac:dyDescent="0.35">
      <c r="A7" s="152"/>
      <c r="B7" s="5" t="s">
        <v>14</v>
      </c>
      <c r="C7" s="6" t="s">
        <v>15</v>
      </c>
      <c r="D7" s="7" t="s">
        <v>16</v>
      </c>
      <c r="E7" s="5" t="s">
        <v>14</v>
      </c>
      <c r="F7" s="6" t="s">
        <v>15</v>
      </c>
      <c r="G7" s="7" t="s">
        <v>16</v>
      </c>
      <c r="H7" s="5" t="s">
        <v>14</v>
      </c>
      <c r="I7" s="6" t="s">
        <v>15</v>
      </c>
      <c r="J7" s="7" t="s">
        <v>16</v>
      </c>
      <c r="K7" s="5" t="s">
        <v>14</v>
      </c>
      <c r="L7" s="6" t="s">
        <v>15</v>
      </c>
      <c r="M7" s="7" t="s">
        <v>16</v>
      </c>
      <c r="N7" s="5" t="s">
        <v>14</v>
      </c>
      <c r="O7" s="6" t="s">
        <v>15</v>
      </c>
      <c r="P7" s="7" t="s">
        <v>16</v>
      </c>
      <c r="Q7" s="5" t="s">
        <v>14</v>
      </c>
      <c r="R7" s="6" t="s">
        <v>15</v>
      </c>
      <c r="S7" s="7" t="s">
        <v>16</v>
      </c>
      <c r="T7" s="5" t="s">
        <v>14</v>
      </c>
      <c r="U7" s="6" t="s">
        <v>15</v>
      </c>
      <c r="V7" s="7" t="s">
        <v>16</v>
      </c>
      <c r="W7" s="6" t="s">
        <v>15</v>
      </c>
      <c r="X7" s="7" t="s">
        <v>16</v>
      </c>
      <c r="Y7" s="6" t="s">
        <v>14</v>
      </c>
      <c r="Z7" s="7" t="s">
        <v>17</v>
      </c>
      <c r="AA7" s="150"/>
      <c r="AB7" s="4"/>
      <c r="AC7" s="4"/>
    </row>
    <row r="8" spans="1:29" ht="19.5" customHeight="1" x14ac:dyDescent="0.35">
      <c r="A8" s="8" t="str">
        <f>Paramètres!J6</f>
        <v>JA Cholet 1</v>
      </c>
      <c r="B8" s="62">
        <f>IF(C8&lt;&gt;"",IF((C8-D8)&gt;0,Paramètres!$B$17,IF((C8-D8)&lt;0,Paramètres!$B$19,IF((C8-D8)=0,Paramètres!$B$18))),"")</f>
        <v>1</v>
      </c>
      <c r="C8" s="63">
        <f t="shared" ref="C8:D8" si="0">T20</f>
        <v>0</v>
      </c>
      <c r="D8" s="64">
        <f t="shared" si="0"/>
        <v>0</v>
      </c>
      <c r="E8" s="65">
        <f>IF(F8&lt;&gt;"",IF((F8-G8)&gt;0,Paramètres!$B$17,IF((F8-G8)&lt;0,Paramètres!$B$19,IF((F8-G8)=0,Paramètres!$B$18))),"")</f>
        <v>1</v>
      </c>
      <c r="F8" s="63">
        <f>U22</f>
        <v>0</v>
      </c>
      <c r="G8" s="64">
        <f>T22</f>
        <v>0</v>
      </c>
      <c r="H8" s="65">
        <f>IF(I8&lt;&gt;"",IF((I8-J8)&gt;0,Paramètres!$B$17,IF((I8-J8)&lt;0,Paramètres!$B$19,IF((I8-J8)=0,Paramètres!$B$18))),"")</f>
        <v>1</v>
      </c>
      <c r="I8" s="63">
        <f t="shared" ref="I8:J8" si="1">T24</f>
        <v>0</v>
      </c>
      <c r="J8" s="64">
        <f t="shared" si="1"/>
        <v>0</v>
      </c>
      <c r="K8" s="65">
        <f>IF(L8&lt;&gt;"",IF((L8-M8)&gt;0,Paramètres!$B$17,IF((L8-M8)&lt;0,Paramètres!$B$19,IF((L8-M8)=0,Paramètres!$B$18))),"")</f>
        <v>1</v>
      </c>
      <c r="L8" s="63">
        <f>U26</f>
        <v>0</v>
      </c>
      <c r="M8" s="64">
        <f>T26</f>
        <v>0</v>
      </c>
      <c r="N8" s="65">
        <f>IF(O8&lt;&gt;"",IF((O8-P8)&gt;0,Paramètres!$B$17,IF((O8-P8)&lt;0,Paramètres!$B$19,IF((O8-P8)=0,Paramètres!$B$18))),"")</f>
        <v>1</v>
      </c>
      <c r="O8" s="63">
        <f t="shared" ref="O8:P8" si="2">T29</f>
        <v>0</v>
      </c>
      <c r="P8" s="64">
        <f t="shared" si="2"/>
        <v>0</v>
      </c>
      <c r="Q8" s="65">
        <f>IF(R8&lt;&gt;"",IF((R8-S8)&gt;0,Paramètres!$B$17,IF((R8-S8)&lt;0,Paramètres!$B$19,IF((R8-S8)=0,Paramètres!$B$18))),"")</f>
        <v>1</v>
      </c>
      <c r="R8" s="63">
        <f t="shared" ref="R8:S8" si="3">T33</f>
        <v>0</v>
      </c>
      <c r="S8" s="64">
        <f t="shared" si="3"/>
        <v>0</v>
      </c>
      <c r="T8" s="65">
        <f>IF(U8&lt;&gt;"",IF((U8-V8)&gt;0,Paramètres!$B$17,IF((U8-V8)&lt;0,Paramètres!$B$19,IF((U8-V8)=0,Paramètres!$B$18))),"")</f>
        <v>1</v>
      </c>
      <c r="U8" s="63">
        <f t="shared" ref="U8:V8" si="4">T35</f>
        <v>0</v>
      </c>
      <c r="V8" s="64">
        <f t="shared" si="4"/>
        <v>0</v>
      </c>
      <c r="W8" s="12">
        <f t="shared" ref="W8:X8" si="5">C8+F8+I8+L8+O8+R8+U8</f>
        <v>0</v>
      </c>
      <c r="X8" s="11">
        <f t="shared" si="5"/>
        <v>0</v>
      </c>
      <c r="Y8" s="13">
        <f t="shared" ref="Y8:Y17" si="6">B8+E8+H8+K8+N8+Q8+T8</f>
        <v>7</v>
      </c>
      <c r="Z8" s="14">
        <f t="shared" ref="Z8:Z17" si="7">IFERROR(W8-X8,"")</f>
        <v>0</v>
      </c>
      <c r="AA8" s="15">
        <f t="shared" ref="AA8:AA17" si="8">COUNTIFS($Y$8:$Y$17,"&gt;"&amp;$Y8)+COUNTIFS($Y$8:$Y$17,Y8,$Z$8:$Z$17,"&gt;"&amp;$Z8)+COUNTIFS($Y$8:$Y$17,Y8,$Z$8:$Z$17,Z8,$W$8:$W$17,"&gt;"&amp;$W8)+1</f>
        <v>1</v>
      </c>
      <c r="AB8" s="4"/>
      <c r="AC8" s="4"/>
    </row>
    <row r="9" spans="1:29" ht="19.5" customHeight="1" x14ac:dyDescent="0.35">
      <c r="A9" s="16" t="str">
        <f>Paramètres!J7</f>
        <v>JB St Macaire 1</v>
      </c>
      <c r="B9" s="66">
        <f>IF(C9&lt;&gt;"",IF((C9-D9)&gt;0,Paramètres!$B$17,IF((C9-D9)&lt;0,Paramètres!$B$19,IF((C9-D9)=0,Paramètres!$B$18))),"")</f>
        <v>1</v>
      </c>
      <c r="C9" s="67">
        <f t="shared" ref="C9:D9" si="9">T39</f>
        <v>0</v>
      </c>
      <c r="D9" s="68">
        <f t="shared" si="9"/>
        <v>0</v>
      </c>
      <c r="E9" s="69">
        <f>IF(F9&lt;&gt;"",IF((F9-G9)&gt;0,Paramètres!$B$17,IF((F9-G9)&lt;0,Paramètres!$B$19,IF((F9-G9)=0,Paramètres!$B$18))),"")</f>
        <v>1</v>
      </c>
      <c r="F9" s="67">
        <f>U41</f>
        <v>0</v>
      </c>
      <c r="G9" s="68">
        <f>T41</f>
        <v>0</v>
      </c>
      <c r="H9" s="69">
        <f>IF(I9&lt;&gt;"",IF((I9-J9)&gt;0,Paramètres!$B$17,IF((I9-J9)&lt;0,Paramètres!$B$19,IF((I9-J9)=0,Paramètres!$B$18))),"")</f>
        <v>1</v>
      </c>
      <c r="I9" s="67">
        <f t="shared" ref="I9:J9" si="10">T43</f>
        <v>0</v>
      </c>
      <c r="J9" s="68">
        <f t="shared" si="10"/>
        <v>0</v>
      </c>
      <c r="K9" s="69">
        <f>IF(L9&lt;&gt;"",IF((L9-M9)&gt;0,Paramètres!$B$17,IF((L9-M9)&lt;0,Paramètres!$B$19,IF((L9-M9)=0,Paramètres!$B$18))),"")</f>
        <v>1</v>
      </c>
      <c r="L9" s="67">
        <f>U46</f>
        <v>0</v>
      </c>
      <c r="M9" s="68">
        <f>T46</f>
        <v>0</v>
      </c>
      <c r="N9" s="69">
        <f>IF(O9&lt;&gt;"",IF((O9-P9)&gt;0,Paramètres!$B$17,IF((O9-P9)&lt;0,Paramètres!$B$19,IF((O9-P9)=0,Paramètres!$B$18))),"")</f>
        <v>1</v>
      </c>
      <c r="O9" s="67">
        <f>U31</f>
        <v>0</v>
      </c>
      <c r="P9" s="68">
        <f>T31</f>
        <v>0</v>
      </c>
      <c r="Q9" s="69">
        <f>IF(R9&lt;&gt;"",IF((R9-S9)&gt;0,Paramètres!$B$17,IF((R9-S9)&lt;0,Paramètres!$B$19,IF((R9-S9)=0,Paramètres!$B$18))),"")</f>
        <v>1</v>
      </c>
      <c r="R9" s="67">
        <f>U33</f>
        <v>0</v>
      </c>
      <c r="S9" s="68">
        <f>T33</f>
        <v>0</v>
      </c>
      <c r="T9" s="69">
        <f>IF(U9&lt;&gt;"",IF((U9-V9)&gt;0,Paramètres!$B$17,IF((U9-V9)&lt;0,Paramètres!$B$19,IF((U9-V9)=0,Paramètres!$B$18))),"")</f>
        <v>1</v>
      </c>
      <c r="U9" s="67">
        <f t="shared" ref="U9:V9" si="11">T54</f>
        <v>0</v>
      </c>
      <c r="V9" s="68">
        <f t="shared" si="11"/>
        <v>0</v>
      </c>
      <c r="W9" s="20">
        <f t="shared" ref="W9:X9" si="12">C9+F9+I9+L9+O9+R9+U9</f>
        <v>0</v>
      </c>
      <c r="X9" s="19">
        <f t="shared" si="12"/>
        <v>0</v>
      </c>
      <c r="Y9" s="21">
        <f t="shared" si="6"/>
        <v>7</v>
      </c>
      <c r="Z9" s="22">
        <f t="shared" si="7"/>
        <v>0</v>
      </c>
      <c r="AA9" s="23">
        <f t="shared" si="8"/>
        <v>1</v>
      </c>
      <c r="AB9" s="4"/>
      <c r="AC9" s="4"/>
    </row>
    <row r="10" spans="1:29" ht="19.5" customHeight="1" x14ac:dyDescent="0.35">
      <c r="A10" s="16" t="str">
        <f>Paramètres!J8</f>
        <v>St Louis Jallais 2</v>
      </c>
      <c r="B10" s="66">
        <f>IF(C10&lt;&gt;"",IF((C10-D10)&gt;0,Paramètres!$B$17,IF((C10-D10)&lt;0,Paramètres!$B$19,IF((C10-D10)=0,Paramètres!$B$18))),"")</f>
        <v>1</v>
      </c>
      <c r="C10" s="67">
        <f>U39</f>
        <v>0</v>
      </c>
      <c r="D10" s="68">
        <f>T39</f>
        <v>0</v>
      </c>
      <c r="E10" s="69">
        <f>IF(F10&lt;&gt;"",IF((F10-G10)&gt;0,Paramètres!$B$17,IF((F10-G10)&lt;0,Paramètres!$B$19,IF((F10-G10)=0,Paramètres!$B$18))),"")</f>
        <v>1</v>
      </c>
      <c r="F10" s="67">
        <f t="shared" ref="F10:G10" si="13">T22</f>
        <v>0</v>
      </c>
      <c r="G10" s="68">
        <f t="shared" si="13"/>
        <v>0</v>
      </c>
      <c r="H10" s="69">
        <f>IF(I10&lt;&gt;"",IF((I10-J10)&gt;0,Paramètres!$B$17,IF((I10-J10)&lt;0,Paramètres!$B$19,IF((I10-J10)=0,Paramètres!$B$18))),"")</f>
        <v>1</v>
      </c>
      <c r="I10" s="67">
        <f>U25</f>
        <v>0</v>
      </c>
      <c r="J10" s="68">
        <f>T25</f>
        <v>0</v>
      </c>
      <c r="K10" s="69">
        <f>IF(L10&lt;&gt;"",IF((L10-M10)&gt;0,Paramètres!$B$17,IF((L10-M10)&lt;0,Paramètres!$B$19,IF((L10-M10)=0,Paramètres!$B$18))),"")</f>
        <v>1</v>
      </c>
      <c r="L10" s="67">
        <f t="shared" ref="L10:M10" si="14">T27</f>
        <v>0</v>
      </c>
      <c r="M10" s="68">
        <f t="shared" si="14"/>
        <v>0</v>
      </c>
      <c r="N10" s="69">
        <f>IF(O10&lt;&gt;"",IF((O10-P10)&gt;0,Paramètres!$B$17,IF((O10-P10)&lt;0,Paramètres!$B$19,IF((O10-P10)=0,Paramètres!$B$18))),"")</f>
        <v>1</v>
      </c>
      <c r="O10" s="67">
        <f t="shared" ref="O10:P10" si="15">T48</f>
        <v>0</v>
      </c>
      <c r="P10" s="68">
        <f t="shared" si="15"/>
        <v>0</v>
      </c>
      <c r="Q10" s="69">
        <f>IF(R10&lt;&gt;"",IF((R10-S10)&gt;0,Paramètres!$B$17,IF((R10-S10)&lt;0,Paramètres!$B$19,IF((R10-S10)=0,Paramètres!$B$18))),"")</f>
        <v>1</v>
      </c>
      <c r="R10" s="67">
        <f t="shared" ref="R10:S10" si="16">T50</f>
        <v>0</v>
      </c>
      <c r="S10" s="68">
        <f t="shared" si="16"/>
        <v>0</v>
      </c>
      <c r="T10" s="69">
        <f>IF(U10&lt;&gt;"",IF((U10-V10)&gt;0,Paramètres!$B$17,IF((U10-V10)&lt;0,Paramètres!$B$19,IF((U10-V10)=0,Paramètres!$B$18))),"")</f>
        <v>1</v>
      </c>
      <c r="U10" s="67">
        <f>U52</f>
        <v>0</v>
      </c>
      <c r="V10" s="68">
        <f>T52</f>
        <v>0</v>
      </c>
      <c r="W10" s="20">
        <f t="shared" ref="W10:X10" si="17">C10+F10+I10+L10+O10+R10+U10</f>
        <v>0</v>
      </c>
      <c r="X10" s="19">
        <f t="shared" si="17"/>
        <v>0</v>
      </c>
      <c r="Y10" s="21">
        <f t="shared" si="6"/>
        <v>7</v>
      </c>
      <c r="Z10" s="22">
        <f t="shared" si="7"/>
        <v>0</v>
      </c>
      <c r="AA10" s="23">
        <f t="shared" si="8"/>
        <v>1</v>
      </c>
      <c r="AB10" s="4"/>
      <c r="AC10" s="4"/>
    </row>
    <row r="11" spans="1:29" ht="19.5" customHeight="1" x14ac:dyDescent="0.35">
      <c r="A11" s="16" t="str">
        <f>Paramètres!J9</f>
        <v>St Jo Chemillé 3</v>
      </c>
      <c r="B11" s="66">
        <f>IF(C11&lt;&gt;"",IF((C11-D11)&gt;0,Paramètres!$B$17,IF((C11-D11)&lt;0,Paramètres!$B$19,IF((C11-D11)=0,Paramètres!$B$18))),"")</f>
        <v>1</v>
      </c>
      <c r="C11" s="67">
        <f t="shared" ref="C11:D11" si="18">T21</f>
        <v>0</v>
      </c>
      <c r="D11" s="68">
        <f t="shared" si="18"/>
        <v>0</v>
      </c>
      <c r="E11" s="69">
        <f>IF(F11&lt;&gt;"",IF((F11-G11)&gt;0,Paramètres!$B$17,IF((F11-G11)&lt;0,Paramètres!$B$19,IF((F11-G11)=0,Paramètres!$B$18))),"")</f>
        <v>1</v>
      </c>
      <c r="F11" s="67">
        <f>U23</f>
        <v>0</v>
      </c>
      <c r="G11" s="68">
        <f>T23</f>
        <v>0</v>
      </c>
      <c r="H11" s="69">
        <f>IF(I11&lt;&gt;"",IF((I11-J11)&gt;0,Paramètres!$B$17,IF((I11-J11)&lt;0,Paramètres!$B$19,IF((I11-J11)=0,Paramètres!$B$18))),"")</f>
        <v>1</v>
      </c>
      <c r="I11" s="67">
        <f t="shared" ref="I11:J11" si="19">T25</f>
        <v>0</v>
      </c>
      <c r="J11" s="68">
        <f t="shared" si="19"/>
        <v>0</v>
      </c>
      <c r="K11" s="69">
        <f>IF(L11&lt;&gt;"",IF((L11-M11)&gt;0,Paramètres!$B$17,IF((L11-M11)&lt;0,Paramètres!$B$19,IF((L11-M11)=0,Paramètres!$B$18))),"")</f>
        <v>1</v>
      </c>
      <c r="L11" s="67">
        <f>U45</f>
        <v>0</v>
      </c>
      <c r="M11" s="68">
        <f>T45</f>
        <v>0</v>
      </c>
      <c r="N11" s="69">
        <f>IF(O11&lt;&gt;"",IF((O11-P11)&gt;0,Paramètres!$B$17,IF((O11-P11)&lt;0,Paramètres!$B$19,IF((O11-P11)=0,Paramètres!$B$18))),"")</f>
        <v>1</v>
      </c>
      <c r="O11" s="67">
        <f t="shared" ref="O11:P11" si="20">T30</f>
        <v>0</v>
      </c>
      <c r="P11" s="68">
        <f t="shared" si="20"/>
        <v>0</v>
      </c>
      <c r="Q11" s="69">
        <f>IF(R11&lt;&gt;"",IF((R11-S11)&gt;0,Paramètres!$B$17,IF((R11-S11)&lt;0,Paramètres!$B$19,IF((R11-S11)=0,Paramètres!$B$18))),"")</f>
        <v>1</v>
      </c>
      <c r="R11" s="67">
        <f>U32</f>
        <v>0</v>
      </c>
      <c r="S11" s="68">
        <f>T32</f>
        <v>0</v>
      </c>
      <c r="T11" s="69">
        <f>IF(U11&lt;&gt;"",IF((U11-V11)&gt;0,Paramètres!$B$17,IF((U11-V11)&lt;0,Paramètres!$B$19,IF((U11-V11)=0,Paramètres!$B$18))),"")</f>
        <v>1</v>
      </c>
      <c r="U11" s="67">
        <f>U54</f>
        <v>0</v>
      </c>
      <c r="V11" s="68">
        <f>T54</f>
        <v>0</v>
      </c>
      <c r="W11" s="20">
        <f t="shared" ref="W11:X11" si="21">C11+F11+I11+L11+O11+R11+U11</f>
        <v>0</v>
      </c>
      <c r="X11" s="19">
        <f t="shared" si="21"/>
        <v>0</v>
      </c>
      <c r="Y11" s="21">
        <f t="shared" si="6"/>
        <v>7</v>
      </c>
      <c r="Z11" s="22">
        <f t="shared" si="7"/>
        <v>0</v>
      </c>
      <c r="AA11" s="23">
        <f t="shared" si="8"/>
        <v>1</v>
      </c>
      <c r="AB11" s="4" t="s">
        <v>18</v>
      </c>
      <c r="AC11" s="4"/>
    </row>
    <row r="12" spans="1:29" ht="19.5" customHeight="1" x14ac:dyDescent="0.35">
      <c r="A12" s="16" t="str">
        <f>Paramètres!J10</f>
        <v>Noyant P Anjou 1</v>
      </c>
      <c r="B12" s="66">
        <f>IF(C12&lt;&gt;"",IF((C12-D12)&gt;0,Paramètres!$B$17,IF((C12-D12)&lt;0,Paramètres!$B$19,IF((C12-D12)=0,Paramètres!$B$18))),"")</f>
        <v>1</v>
      </c>
      <c r="C12" s="67">
        <f t="shared" ref="C12:D12" si="22">T40</f>
        <v>0</v>
      </c>
      <c r="D12" s="68">
        <f t="shared" si="22"/>
        <v>0</v>
      </c>
      <c r="E12" s="69">
        <f>IF(F12&lt;&gt;"",IF((F12-G12)&gt;0,Paramètres!$B$17,IF((F12-G12)&lt;0,Paramètres!$B$19,IF((F12-G12)=0,Paramètres!$B$18))),"")</f>
        <v>1</v>
      </c>
      <c r="F12" s="67">
        <f t="shared" ref="F12:F13" si="23">U42</f>
        <v>0</v>
      </c>
      <c r="G12" s="68">
        <f t="shared" ref="G12:G13" si="24">T42</f>
        <v>0</v>
      </c>
      <c r="H12" s="69">
        <f>IF(I12&lt;&gt;"",IF((I12-J12)&gt;0,Paramètres!$B$17,IF((I12-J12)&lt;0,Paramètres!$B$19,IF((I12-J12)=0,Paramètres!$B$18))),"")</f>
        <v>1</v>
      </c>
      <c r="I12" s="67">
        <f t="shared" ref="I12:J12" si="25">T46</f>
        <v>0</v>
      </c>
      <c r="J12" s="68">
        <f t="shared" si="25"/>
        <v>0</v>
      </c>
      <c r="K12" s="69">
        <f>IF(L12&lt;&gt;"",IF((L12-M12)&gt;0,Paramètres!$B$17,IF((L12-M12)&lt;0,Paramètres!$B$19,IF((L12-M12)=0,Paramètres!$B$18))),"")</f>
        <v>1</v>
      </c>
      <c r="L12" s="67">
        <f t="shared" ref="L12:L13" si="26">U29</f>
        <v>0</v>
      </c>
      <c r="M12" s="68">
        <f t="shared" ref="M12:M13" si="27">T29</f>
        <v>0</v>
      </c>
      <c r="N12" s="69">
        <f>IF(O12&lt;&gt;"",IF((O12-P12)&gt;0,Paramètres!$B$17,IF((O12-P12)&lt;0,Paramètres!$B$19,IF((O12-P12)=0,Paramètres!$B$18))),"")</f>
        <v>1</v>
      </c>
      <c r="O12" s="67">
        <f t="shared" ref="O12:P12" si="28">T32</f>
        <v>0</v>
      </c>
      <c r="P12" s="68">
        <f t="shared" si="28"/>
        <v>0</v>
      </c>
      <c r="Q12" s="69">
        <f>IF(R12&lt;&gt;"",IF((R12-S12)&gt;0,Paramètres!$B$17,IF((R12-S12)&lt;0,Paramètres!$B$19,IF((R12-S12)=0,Paramètres!$B$18))),"")</f>
        <v>1</v>
      </c>
      <c r="R12" s="67">
        <f>U34</f>
        <v>0</v>
      </c>
      <c r="S12" s="68">
        <f>T34</f>
        <v>0</v>
      </c>
      <c r="T12" s="69">
        <f>IF(U12&lt;&gt;"",IF((U12-V12)&gt;0,Paramètres!$B$17,IF((U12-V12)&lt;0,Paramètres!$B$19,IF((U12-V12)=0,Paramètres!$B$18))),"")</f>
        <v>1</v>
      </c>
      <c r="U12" s="67">
        <f t="shared" ref="U12:V12" si="29">T36</f>
        <v>0</v>
      </c>
      <c r="V12" s="68">
        <f t="shared" si="29"/>
        <v>0</v>
      </c>
      <c r="W12" s="20">
        <f t="shared" ref="W12:X12" si="30">C12+F12+I12+L12+O12+R12+U12</f>
        <v>0</v>
      </c>
      <c r="X12" s="19">
        <f t="shared" si="30"/>
        <v>0</v>
      </c>
      <c r="Y12" s="21">
        <f t="shared" si="6"/>
        <v>7</v>
      </c>
      <c r="Z12" s="22">
        <f t="shared" si="7"/>
        <v>0</v>
      </c>
      <c r="AA12" s="23">
        <f t="shared" si="8"/>
        <v>1</v>
      </c>
      <c r="AB12" s="4"/>
      <c r="AC12" s="4"/>
    </row>
    <row r="13" spans="1:29" ht="19.5" customHeight="1" x14ac:dyDescent="0.35">
      <c r="A13" s="16" t="str">
        <f>Paramètres!J11</f>
        <v>David d'Angers 1</v>
      </c>
      <c r="B13" s="66">
        <f>IF(C13&lt;&gt;"",IF((C13-D13)&gt;0,Paramètres!$B$17,IF((C13-D13)&lt;0,Paramètres!$B$19,IF((C13-D13)=0,Paramètres!$B$18))),"")</f>
        <v>1</v>
      </c>
      <c r="C13" s="67">
        <f t="shared" ref="C13:D13" si="31">T40</f>
        <v>0</v>
      </c>
      <c r="D13" s="68">
        <f t="shared" si="31"/>
        <v>0</v>
      </c>
      <c r="E13" s="69">
        <f>IF(F13&lt;&gt;"",IF((F13-G13)&gt;0,Paramètres!$B$17,IF((F13-G13)&lt;0,Paramètres!$B$19,IF((F13-G13)=0,Paramètres!$B$18))),"")</f>
        <v>1</v>
      </c>
      <c r="F13" s="67">
        <f t="shared" si="23"/>
        <v>0</v>
      </c>
      <c r="G13" s="68">
        <f t="shared" si="24"/>
        <v>0</v>
      </c>
      <c r="H13" s="69">
        <f>IF(I13&lt;&gt;"",IF((I13-J13)&gt;0,Paramètres!$B$17,IF((I13-J13)&lt;0,Paramètres!$B$19,IF((I13-J13)=0,Paramètres!$B$18))),"")</f>
        <v>1</v>
      </c>
      <c r="I13" s="67">
        <f t="shared" ref="I13:J13" si="32">T26</f>
        <v>0</v>
      </c>
      <c r="J13" s="68">
        <f t="shared" si="32"/>
        <v>0</v>
      </c>
      <c r="K13" s="69">
        <f>IF(L13&lt;&gt;"",IF((L13-M13)&gt;0,Paramètres!$B$17,IF((L13-M13)&lt;0,Paramètres!$B$19,IF((L13-M13)=0,Paramètres!$B$18))),"")</f>
        <v>1</v>
      </c>
      <c r="L13" s="67">
        <f t="shared" si="26"/>
        <v>0</v>
      </c>
      <c r="M13" s="68">
        <f t="shared" si="27"/>
        <v>0</v>
      </c>
      <c r="N13" s="69">
        <f>IF(O13&lt;&gt;"",IF((O13-P13)&gt;0,Paramètres!$B$17,IF((O13-P13)&lt;0,Paramètres!$B$19,IF((O13-P13)=0,Paramètres!$B$18))),"")</f>
        <v>1</v>
      </c>
      <c r="O13" s="67">
        <f t="shared" ref="O13:P13" si="33">T51</f>
        <v>0</v>
      </c>
      <c r="P13" s="68">
        <f t="shared" si="33"/>
        <v>0</v>
      </c>
      <c r="Q13" s="69">
        <f>IF(R13&lt;&gt;"",IF((R13-S13)&gt;0,Paramètres!$B$17,IF((R13-S13)&lt;0,Paramètres!$B$19,IF((R13-S13)=0,Paramètres!$B$18))),"")</f>
        <v>1</v>
      </c>
      <c r="R13" s="67">
        <f t="shared" ref="R13:S13" si="34">T52</f>
        <v>0</v>
      </c>
      <c r="S13" s="68">
        <f t="shared" si="34"/>
        <v>0</v>
      </c>
      <c r="T13" s="69">
        <f>IF(U13&lt;&gt;"",IF((U13-V13)&gt;0,Paramètres!$B$17,IF((U13-V13)&lt;0,Paramètres!$B$19,IF((U13-V13)=0,Paramètres!$B$18))),"")</f>
        <v>1</v>
      </c>
      <c r="U13" s="67">
        <f t="shared" ref="U13:V13" si="35">T55</f>
        <v>0</v>
      </c>
      <c r="V13" s="68">
        <f t="shared" si="35"/>
        <v>0</v>
      </c>
      <c r="W13" s="20">
        <f t="shared" ref="W13:X13" si="36">C13+F13+I13+L13+O13+R13+U13</f>
        <v>0</v>
      </c>
      <c r="X13" s="19">
        <f t="shared" si="36"/>
        <v>0</v>
      </c>
      <c r="Y13" s="21">
        <f t="shared" si="6"/>
        <v>7</v>
      </c>
      <c r="Z13" s="22">
        <f t="shared" si="7"/>
        <v>0</v>
      </c>
      <c r="AA13" s="23">
        <f t="shared" si="8"/>
        <v>1</v>
      </c>
      <c r="AB13" s="4"/>
      <c r="AC13" s="4"/>
    </row>
    <row r="14" spans="1:29" ht="19.5" customHeight="1" x14ac:dyDescent="0.35">
      <c r="A14" s="16" t="str">
        <f>Paramètres!J12</f>
        <v>Gennes P Eluard 1</v>
      </c>
      <c r="B14" s="66">
        <f>IF(C14&lt;&gt;"",IF((C14-D14)&gt;0,Paramètres!$B$17,IF((C14-D14)&lt;0,Paramètres!$B$19,IF((C14-D14)=0,Paramètres!$B$18))),"")</f>
        <v>1</v>
      </c>
      <c r="C14" s="67">
        <f>U21</f>
        <v>0</v>
      </c>
      <c r="D14" s="68">
        <f>T21</f>
        <v>0</v>
      </c>
      <c r="E14" s="69">
        <f>IF(F14&lt;&gt;"",IF((F14-G14)&gt;0,Paramètres!$B$17,IF((F14-G14)&lt;0,Paramètres!$B$19,IF((F14-G14)=0,Paramètres!$B$18))),"")</f>
        <v>1</v>
      </c>
      <c r="F14" s="67">
        <f t="shared" ref="F14:G14" si="37">T42</f>
        <v>0</v>
      </c>
      <c r="G14" s="68">
        <f t="shared" si="37"/>
        <v>0</v>
      </c>
      <c r="H14" s="69">
        <f>IF(I14&lt;&gt;"",IF((I14-J14)&gt;0,Paramètres!$B$17,IF((I14-J14)&lt;0,Paramètres!$B$19,IF((I14-J14)=0,Paramètres!$B$18))),"")</f>
        <v>1</v>
      </c>
      <c r="I14" s="67">
        <f>U44</f>
        <v>0</v>
      </c>
      <c r="J14" s="68">
        <f>T44</f>
        <v>0</v>
      </c>
      <c r="K14" s="69">
        <f>IF(L14&lt;&gt;"",IF((L14-M14)&gt;0,Paramètres!$B$17,IF((L14-M14)&lt;0,Paramètres!$B$19,IF((L14-M14)=0,Paramètres!$B$18))),"")</f>
        <v>1</v>
      </c>
      <c r="L14" s="67">
        <f>U48</f>
        <v>0</v>
      </c>
      <c r="M14" s="68">
        <f>T48</f>
        <v>0</v>
      </c>
      <c r="N14" s="69">
        <f>IF(O14&lt;&gt;"",IF((O14-P14)&gt;0,Paramètres!$B$17,IF((O14-P14)&lt;0,Paramètres!$B$19,IF((O14-P14)=0,Paramètres!$B$18))),"")</f>
        <v>1</v>
      </c>
      <c r="O14" s="67">
        <f t="shared" ref="O14:P14" si="38">T31</f>
        <v>0</v>
      </c>
      <c r="P14" s="68">
        <f t="shared" si="38"/>
        <v>0</v>
      </c>
      <c r="Q14" s="69">
        <f>IF(R14&lt;&gt;"",IF((R14-S14)&gt;0,Paramètres!$B$17,IF((R14-S14)&lt;0,Paramètres!$B$19,IF((R14-S14)=0,Paramètres!$B$18))),"")</f>
        <v>1</v>
      </c>
      <c r="R14" s="67">
        <f t="shared" ref="R14:S14" si="39">T53</f>
        <v>0</v>
      </c>
      <c r="S14" s="68">
        <f t="shared" si="39"/>
        <v>0</v>
      </c>
      <c r="T14" s="69">
        <f>IF(U14&lt;&gt;"",IF((U14-V14)&gt;0,Paramètres!$B$17,IF((U14-V14)&lt;0,Paramètres!$B$19,IF((U14-V14)=0,Paramètres!$B$18))),"")</f>
        <v>1</v>
      </c>
      <c r="U14" s="67">
        <f>U35</f>
        <v>0</v>
      </c>
      <c r="V14" s="68">
        <f>T35</f>
        <v>0</v>
      </c>
      <c r="W14" s="20">
        <f t="shared" ref="W14:X14" si="40">C14+F14+I14+L14+O14+R14+U14</f>
        <v>0</v>
      </c>
      <c r="X14" s="19">
        <f t="shared" si="40"/>
        <v>0</v>
      </c>
      <c r="Y14" s="26">
        <f t="shared" si="6"/>
        <v>7</v>
      </c>
      <c r="Z14" s="22">
        <f t="shared" si="7"/>
        <v>0</v>
      </c>
      <c r="AA14" s="23">
        <f t="shared" si="8"/>
        <v>1</v>
      </c>
      <c r="AB14" s="4"/>
      <c r="AC14" s="4"/>
    </row>
    <row r="15" spans="1:29" ht="19.5" customHeight="1" x14ac:dyDescent="0.35">
      <c r="A15" s="16" t="str">
        <f>Paramètres!J13</f>
        <v>Longué F Truffaut 2</v>
      </c>
      <c r="B15" s="66">
        <f>IF(C15&lt;&gt;"",IF((C15-D15)&gt;0,Paramètres!$B$17,IF((C15-D15)&lt;0,Paramètres!$B$19,IF((C15-D15)=0,Paramètres!$B$18))),"")</f>
        <v>1</v>
      </c>
      <c r="C15" s="67">
        <f>U20</f>
        <v>0</v>
      </c>
      <c r="D15" s="68">
        <f>T20</f>
        <v>0</v>
      </c>
      <c r="E15" s="69">
        <f>IF(F15&lt;&gt;"",IF((F15-G15)&gt;0,Paramètres!$B$17,IF((F15-G15)&lt;0,Paramètres!$B$19,IF((F15-G15)=0,Paramètres!$B$18))),"")</f>
        <v>1</v>
      </c>
      <c r="F15" s="67">
        <f t="shared" ref="F15:G15" si="41">T23</f>
        <v>0</v>
      </c>
      <c r="G15" s="68">
        <f t="shared" si="41"/>
        <v>0</v>
      </c>
      <c r="H15" s="69">
        <f>IF(I15&lt;&gt;"",IF((I15-J15)&gt;0,Paramètres!$B$17,IF((I15-J15)&lt;0,Paramètres!$B$19,IF((I15-J15)=0,Paramètres!$B$18))),"")</f>
        <v>1</v>
      </c>
      <c r="I15" s="67">
        <f t="shared" ref="I15:J15" si="42">T44</f>
        <v>0</v>
      </c>
      <c r="J15" s="68">
        <f t="shared" si="42"/>
        <v>0</v>
      </c>
      <c r="K15" s="69">
        <f>IF(L15&lt;&gt;"",IF((L15-M15)&gt;0,Paramètres!$B$17,IF((L15-M15)&lt;0,Paramètres!$B$19,IF((L15-M15)=0,Paramètres!$B$18))),"")</f>
        <v>1</v>
      </c>
      <c r="L15" s="67">
        <f>U27</f>
        <v>0</v>
      </c>
      <c r="M15" s="68">
        <f>T27</f>
        <v>0</v>
      </c>
      <c r="N15" s="69">
        <f>IF(O15&lt;&gt;"",IF((O15-P15)&gt;0,Paramètres!$B$17,IF((O15-P15)&lt;0,Paramètres!$B$19,IF((O15-P15)=0,Paramètres!$B$18))),"")</f>
        <v>1</v>
      </c>
      <c r="O15" s="67">
        <f t="shared" ref="O15:P15" si="43">T49</f>
        <v>0</v>
      </c>
      <c r="P15" s="68">
        <f t="shared" si="43"/>
        <v>0</v>
      </c>
      <c r="Q15" s="69">
        <f>IF(R15&lt;&gt;"",IF((R15-S15)&gt;0,Paramètres!$B$17,IF((R15-S15)&lt;0,Paramètres!$B$19,IF((R15-S15)=0,Paramètres!$B$18))),"")</f>
        <v>1</v>
      </c>
      <c r="R15" s="67">
        <f>U51</f>
        <v>0</v>
      </c>
      <c r="S15" s="68">
        <f>T51</f>
        <v>0</v>
      </c>
      <c r="T15" s="69">
        <f>IF(U15&lt;&gt;"",IF((U15-V15)&gt;0,Paramètres!$B$17,IF((U15-V15)&lt;0,Paramètres!$B$19,IF((U15-V15)=0,Paramètres!$B$18))),"")</f>
        <v>1</v>
      </c>
      <c r="U15" s="67">
        <f t="shared" ref="U15:V15" si="44">T34</f>
        <v>0</v>
      </c>
      <c r="V15" s="68">
        <f t="shared" si="44"/>
        <v>0</v>
      </c>
      <c r="W15" s="20">
        <f t="shared" ref="W15:X15" si="45">C15+F15+I15+L15+O15+R15+U15</f>
        <v>0</v>
      </c>
      <c r="X15" s="19">
        <f t="shared" si="45"/>
        <v>0</v>
      </c>
      <c r="Y15" s="21">
        <f t="shared" si="6"/>
        <v>7</v>
      </c>
      <c r="Z15" s="22">
        <f t="shared" si="7"/>
        <v>0</v>
      </c>
      <c r="AA15" s="23">
        <f t="shared" si="8"/>
        <v>1</v>
      </c>
      <c r="AB15" s="4"/>
      <c r="AC15" s="4"/>
    </row>
    <row r="16" spans="1:29" ht="19.5" customHeight="1" x14ac:dyDescent="0.35">
      <c r="A16" s="34" t="str">
        <f>Paramètres!J14</f>
        <v>Cholet République 4</v>
      </c>
      <c r="B16" s="70">
        <f>IF(C16&lt;&gt;"",IF((C16-D16)&gt;0,Paramètres!$B$17,IF((C16-D16)&lt;0,Paramètres!$B$19,IF((C16-D16)=0,Paramètres!$B$18))),"")</f>
        <v>1</v>
      </c>
      <c r="C16" s="71">
        <f t="shared" ref="C16:D16" si="46">T41</f>
        <v>0</v>
      </c>
      <c r="D16" s="72">
        <f t="shared" si="46"/>
        <v>0</v>
      </c>
      <c r="E16" s="73">
        <f>IF(F16&lt;&gt;"",IF((F16-G16)&gt;0,Paramètres!$B$17,IF((F16-G16)&lt;0,Paramètres!$B$19,IF((F16-G16)=0,Paramètres!$B$18))),"")</f>
        <v>1</v>
      </c>
      <c r="F16" s="71">
        <f>U24</f>
        <v>0</v>
      </c>
      <c r="G16" s="72">
        <f>T24</f>
        <v>0</v>
      </c>
      <c r="H16" s="73">
        <f>IF(I16&lt;&gt;"",IF((I16-J16)&gt;0,Paramètres!$B$17,IF((I16-J16)&lt;0,Paramètres!$B$19,IF((I16-J16)=0,Paramètres!$B$18))),"")</f>
        <v>1</v>
      </c>
      <c r="I16" s="71">
        <f t="shared" ref="I16:J16" si="47">T45</f>
        <v>0</v>
      </c>
      <c r="J16" s="72">
        <f t="shared" si="47"/>
        <v>0</v>
      </c>
      <c r="K16" s="73">
        <f>IF(L16&lt;&gt;"",IF((L16-M16)&gt;0,Paramètres!$B$17,IF((L16-M16)&lt;0,Paramètres!$B$19,IF((L16-M16)=0,Paramètres!$B$18))),"")</f>
        <v>1</v>
      </c>
      <c r="L16" s="71">
        <f>U49</f>
        <v>0</v>
      </c>
      <c r="M16" s="72">
        <f>T49</f>
        <v>0</v>
      </c>
      <c r="N16" s="73">
        <f>IF(O16&lt;&gt;"",IF((O16-P16)&gt;0,Paramètres!$B$17,IF((O16-P16)&lt;0,Paramètres!$B$19,IF((O16-P16)=0,Paramètres!$B$18))),"")</f>
        <v>1</v>
      </c>
      <c r="O16" s="71">
        <f>U49</f>
        <v>0</v>
      </c>
      <c r="P16" s="72">
        <f>T49</f>
        <v>0</v>
      </c>
      <c r="Q16" s="73">
        <f>IF(R16&lt;&gt;"",IF((R16-S16)&gt;0,Paramètres!$B$17,IF((R16-S16)&lt;0,Paramètres!$B$19,IF((R16-S16)=0,Paramètres!$B$18))),"")</f>
        <v>1</v>
      </c>
      <c r="R16" s="71">
        <f t="shared" ref="R16:R17" si="48">U50</f>
        <v>0</v>
      </c>
      <c r="S16" s="72">
        <f t="shared" ref="S16:S17" si="49">T50</f>
        <v>0</v>
      </c>
      <c r="T16" s="73">
        <f>IF(U16&lt;&gt;"",IF((U16-V16)&gt;0,Paramètres!$B$17,IF((U16-V16)&lt;0,Paramètres!$B$19,IF((U16-V16)=0,Paramètres!$B$18))),"")</f>
        <v>1</v>
      </c>
      <c r="U16" s="71">
        <f>U53</f>
        <v>0</v>
      </c>
      <c r="V16" s="72">
        <f>T53</f>
        <v>0</v>
      </c>
      <c r="W16" s="38">
        <f t="shared" ref="W16:X16" si="50">C16+F16+I16+L16+O16+R16+U16</f>
        <v>0</v>
      </c>
      <c r="X16" s="37">
        <f t="shared" si="50"/>
        <v>0</v>
      </c>
      <c r="Y16" s="39">
        <f t="shared" si="6"/>
        <v>7</v>
      </c>
      <c r="Z16" s="40">
        <f t="shared" si="7"/>
        <v>0</v>
      </c>
      <c r="AA16" s="41">
        <f t="shared" si="8"/>
        <v>1</v>
      </c>
      <c r="AB16" s="4"/>
      <c r="AC16" s="4"/>
    </row>
    <row r="17" spans="1:29" ht="19.5" hidden="1" customHeight="1" x14ac:dyDescent="0.35">
      <c r="A17" s="86">
        <f>Paramètres!J15</f>
        <v>0</v>
      </c>
      <c r="B17" s="87">
        <f>IF(C17&lt;&gt;"",IF((C17-D17)&gt;0,Paramètres!$B$17,IF((C17-D17)&lt;0,Paramètres!$B$19,IF((C17-D17)=0,Paramètres!$B$18))),"")</f>
        <v>1</v>
      </c>
      <c r="C17" s="88">
        <f t="shared" ref="C17:D17" si="51">T22</f>
        <v>0</v>
      </c>
      <c r="D17" s="89">
        <f t="shared" si="51"/>
        <v>0</v>
      </c>
      <c r="E17" s="87">
        <f>IF(F17&lt;&gt;"",IF((F17-G17)&gt;0,Paramètres!$B$17,IF((F17-G17)&lt;0,Paramètres!$B$19,IF((F17-G17)=0,Paramètres!$B$18))),"")</f>
        <v>1</v>
      </c>
      <c r="F17" s="88">
        <f>U24</f>
        <v>0</v>
      </c>
      <c r="G17" s="89">
        <f>T24</f>
        <v>0</v>
      </c>
      <c r="H17" s="87">
        <f>IF(I17&lt;&gt;"",IF((I17-J17)&gt;0,Paramètres!$B$17,IF((I17-J17)&lt;0,Paramètres!$B$19,IF((I17-J17)=0,Paramètres!$B$18))),"")</f>
        <v>1</v>
      </c>
      <c r="I17" s="88">
        <f t="shared" ref="I17:J17" si="52">T26</f>
        <v>0</v>
      </c>
      <c r="J17" s="89">
        <f t="shared" si="52"/>
        <v>0</v>
      </c>
      <c r="K17" s="87">
        <f>IF(L17&lt;&gt;"",IF((L17-M17)&gt;0,Paramètres!$B$17,IF((L17-M17)&lt;0,Paramètres!$B$19,IF((L17-M17)=0,Paramètres!$B$18))),"")</f>
        <v>1</v>
      </c>
      <c r="L17" s="88">
        <f>U47</f>
        <v>0</v>
      </c>
      <c r="M17" s="89">
        <f>T47</f>
        <v>0</v>
      </c>
      <c r="N17" s="87">
        <f>IF(O17&lt;&gt;"",IF((O17-P17)&gt;0,Paramètres!$B$17,IF((O17-P17)&lt;0,Paramètres!$B$19,IF((O17-P17)=0,Paramètres!$B$18))),"")</f>
        <v>1</v>
      </c>
      <c r="O17" s="88">
        <f>U49</f>
        <v>0</v>
      </c>
      <c r="P17" s="89">
        <f>T49</f>
        <v>0</v>
      </c>
      <c r="Q17" s="87">
        <f>IF(R17&lt;&gt;"",IF((R17-S17)&gt;0,Paramètres!$B$17,IF((R17-S17)&lt;0,Paramètres!$B$19,IF((R17-S17)=0,Paramètres!$B$18))),"")</f>
        <v>1</v>
      </c>
      <c r="R17" s="88">
        <f t="shared" si="48"/>
        <v>0</v>
      </c>
      <c r="S17" s="89">
        <f t="shared" si="49"/>
        <v>0</v>
      </c>
      <c r="T17" s="87">
        <f>IF(U17&lt;&gt;"",IF((U17-V17)&gt;0,Paramètres!$B$17,IF((U17-V17)&lt;0,Paramètres!$B$19,IF((U17-V17)=0,Paramètres!$B$18))),"")</f>
        <v>1</v>
      </c>
      <c r="U17" s="88">
        <f t="shared" ref="U17:V17" si="53">T54</f>
        <v>0</v>
      </c>
      <c r="V17" s="89">
        <f t="shared" si="53"/>
        <v>0</v>
      </c>
      <c r="W17" s="90">
        <f t="shared" ref="W17:X17" si="54">C17+F17+I17+L17+O17+R17+U17</f>
        <v>0</v>
      </c>
      <c r="X17" s="89">
        <f t="shared" si="54"/>
        <v>0</v>
      </c>
      <c r="Y17" s="91">
        <f t="shared" si="6"/>
        <v>7</v>
      </c>
      <c r="Z17" s="92">
        <f t="shared" si="7"/>
        <v>0</v>
      </c>
      <c r="AA17" s="93">
        <f t="shared" si="8"/>
        <v>1</v>
      </c>
      <c r="AB17" s="4"/>
      <c r="AC17" s="4"/>
    </row>
    <row r="18" spans="1:29" ht="12.75" customHeight="1" x14ac:dyDescent="0.2">
      <c r="A18" s="42" t="s">
        <v>18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8.75" customHeight="1" x14ac:dyDescent="0.2">
      <c r="A19" s="94" t="str">
        <f>Paramètres!J3</f>
        <v>B7</v>
      </c>
      <c r="B19" s="167" t="s">
        <v>19</v>
      </c>
      <c r="C19" s="168"/>
      <c r="D19" s="168"/>
      <c r="E19" s="168"/>
      <c r="F19" s="168"/>
      <c r="G19" s="168"/>
      <c r="H19" s="168"/>
      <c r="I19" s="168"/>
      <c r="J19" s="183"/>
      <c r="K19" s="167" t="s">
        <v>20</v>
      </c>
      <c r="L19" s="168"/>
      <c r="M19" s="168"/>
      <c r="N19" s="168"/>
      <c r="O19" s="168"/>
      <c r="P19" s="168"/>
      <c r="Q19" s="168"/>
      <c r="R19" s="168"/>
      <c r="S19" s="183"/>
      <c r="T19" s="184" t="s">
        <v>21</v>
      </c>
      <c r="U19" s="182"/>
      <c r="V19" s="1"/>
      <c r="W19" s="1"/>
      <c r="X19" s="1"/>
      <c r="Y19" s="1"/>
      <c r="Z19" s="1"/>
      <c r="AA19" s="1"/>
      <c r="AB19" s="1"/>
      <c r="AC19" s="1"/>
    </row>
    <row r="20" spans="1:29" ht="15" customHeight="1" x14ac:dyDescent="0.2">
      <c r="A20" s="95" t="s">
        <v>22</v>
      </c>
      <c r="B20" s="121" t="str">
        <f>A8</f>
        <v>JA Cholet 1</v>
      </c>
      <c r="C20" s="119"/>
      <c r="D20" s="119"/>
      <c r="E20" s="119"/>
      <c r="F20" s="119"/>
      <c r="G20" s="119"/>
      <c r="H20" s="119"/>
      <c r="I20" s="119"/>
      <c r="J20" s="120"/>
      <c r="K20" s="165" t="str">
        <f>A15</f>
        <v>Longué F Truffaut 2</v>
      </c>
      <c r="L20" s="119"/>
      <c r="M20" s="119"/>
      <c r="N20" s="119"/>
      <c r="O20" s="119"/>
      <c r="P20" s="119"/>
      <c r="Q20" s="119"/>
      <c r="R20" s="119"/>
      <c r="S20" s="120"/>
      <c r="T20" s="96"/>
      <c r="U20" s="77"/>
      <c r="V20" s="1"/>
      <c r="W20" s="1"/>
      <c r="X20" s="1"/>
      <c r="Y20" s="1"/>
      <c r="Z20" s="1"/>
      <c r="AA20" s="1"/>
      <c r="AB20" s="1"/>
      <c r="AC20" s="47" t="s">
        <v>18</v>
      </c>
    </row>
    <row r="21" spans="1:29" ht="15" customHeight="1" x14ac:dyDescent="0.2">
      <c r="A21" s="16" t="s">
        <v>23</v>
      </c>
      <c r="B21" s="121" t="str">
        <f>A11</f>
        <v>St Jo Chemillé 3</v>
      </c>
      <c r="C21" s="119"/>
      <c r="D21" s="119"/>
      <c r="E21" s="119"/>
      <c r="F21" s="119"/>
      <c r="G21" s="119"/>
      <c r="H21" s="119"/>
      <c r="I21" s="119"/>
      <c r="J21" s="120"/>
      <c r="K21" s="165" t="str">
        <f>A14</f>
        <v>Gennes P Eluard 1</v>
      </c>
      <c r="L21" s="119"/>
      <c r="M21" s="119"/>
      <c r="N21" s="119"/>
      <c r="O21" s="119"/>
      <c r="P21" s="119"/>
      <c r="Q21" s="119"/>
      <c r="R21" s="119"/>
      <c r="S21" s="120"/>
      <c r="T21" s="97"/>
      <c r="U21" s="78"/>
      <c r="V21" s="1"/>
      <c r="W21" s="1"/>
      <c r="X21" s="1"/>
      <c r="Y21" s="1"/>
      <c r="Z21" s="1"/>
      <c r="AA21" s="1"/>
      <c r="AB21" s="1"/>
      <c r="AC21" s="47"/>
    </row>
    <row r="22" spans="1:29" ht="15" customHeight="1" x14ac:dyDescent="0.2">
      <c r="A22" s="16" t="s">
        <v>24</v>
      </c>
      <c r="B22" s="121" t="str">
        <f>A10</f>
        <v>St Louis Jallais 2</v>
      </c>
      <c r="C22" s="119"/>
      <c r="D22" s="119"/>
      <c r="E22" s="119"/>
      <c r="F22" s="119"/>
      <c r="G22" s="119"/>
      <c r="H22" s="119"/>
      <c r="I22" s="119"/>
      <c r="J22" s="120"/>
      <c r="K22" s="165" t="str">
        <f>A8</f>
        <v>JA Cholet 1</v>
      </c>
      <c r="L22" s="119"/>
      <c r="M22" s="119"/>
      <c r="N22" s="119"/>
      <c r="O22" s="119"/>
      <c r="P22" s="119"/>
      <c r="Q22" s="119"/>
      <c r="R22" s="119"/>
      <c r="S22" s="120"/>
      <c r="T22" s="97"/>
      <c r="U22" s="78"/>
      <c r="V22" s="1"/>
      <c r="W22" s="1"/>
      <c r="X22" s="1"/>
      <c r="Y22" s="1"/>
      <c r="Z22" s="1"/>
      <c r="AA22" s="1"/>
      <c r="AB22" s="1"/>
      <c r="AC22" s="47" t="s">
        <v>18</v>
      </c>
    </row>
    <row r="23" spans="1:29" ht="15" customHeight="1" x14ac:dyDescent="0.2">
      <c r="A23" s="16" t="s">
        <v>25</v>
      </c>
      <c r="B23" s="121" t="str">
        <f>A15</f>
        <v>Longué F Truffaut 2</v>
      </c>
      <c r="C23" s="119"/>
      <c r="D23" s="119"/>
      <c r="E23" s="119"/>
      <c r="F23" s="119"/>
      <c r="G23" s="119"/>
      <c r="H23" s="119"/>
      <c r="I23" s="119"/>
      <c r="J23" s="120"/>
      <c r="K23" s="165" t="str">
        <f>A11</f>
        <v>St Jo Chemillé 3</v>
      </c>
      <c r="L23" s="119"/>
      <c r="M23" s="119"/>
      <c r="N23" s="119"/>
      <c r="O23" s="119"/>
      <c r="P23" s="119"/>
      <c r="Q23" s="119"/>
      <c r="R23" s="119"/>
      <c r="S23" s="120"/>
      <c r="T23" s="97"/>
      <c r="U23" s="78"/>
      <c r="V23" s="1"/>
      <c r="W23" s="1"/>
      <c r="X23" s="1"/>
      <c r="Y23" s="1"/>
      <c r="Z23" s="1"/>
      <c r="AA23" s="1"/>
      <c r="AB23" s="1"/>
      <c r="AC23" s="47"/>
    </row>
    <row r="24" spans="1:29" ht="15" customHeight="1" x14ac:dyDescent="0.2">
      <c r="A24" s="16" t="s">
        <v>26</v>
      </c>
      <c r="B24" s="121" t="str">
        <f>A8</f>
        <v>JA Cholet 1</v>
      </c>
      <c r="C24" s="119"/>
      <c r="D24" s="119"/>
      <c r="E24" s="119"/>
      <c r="F24" s="119"/>
      <c r="G24" s="119"/>
      <c r="H24" s="119"/>
      <c r="I24" s="119"/>
      <c r="J24" s="120"/>
      <c r="K24" s="165" t="str">
        <f>A16</f>
        <v>Cholet République 4</v>
      </c>
      <c r="L24" s="119"/>
      <c r="M24" s="119"/>
      <c r="N24" s="119"/>
      <c r="O24" s="119"/>
      <c r="P24" s="119"/>
      <c r="Q24" s="119"/>
      <c r="R24" s="119"/>
      <c r="S24" s="120"/>
      <c r="T24" s="97"/>
      <c r="U24" s="78"/>
      <c r="V24" s="1"/>
      <c r="W24" s="1"/>
      <c r="X24" s="1"/>
      <c r="Y24" s="1"/>
      <c r="Z24" s="1"/>
      <c r="AA24" s="1"/>
      <c r="AB24" s="1"/>
      <c r="AC24" s="47"/>
    </row>
    <row r="25" spans="1:29" ht="15" customHeight="1" x14ac:dyDescent="0.2">
      <c r="A25" s="16" t="s">
        <v>27</v>
      </c>
      <c r="B25" s="121" t="str">
        <f>A11</f>
        <v>St Jo Chemillé 3</v>
      </c>
      <c r="C25" s="119"/>
      <c r="D25" s="119"/>
      <c r="E25" s="119"/>
      <c r="F25" s="119"/>
      <c r="G25" s="119"/>
      <c r="H25" s="119"/>
      <c r="I25" s="119"/>
      <c r="J25" s="120"/>
      <c r="K25" s="165" t="str">
        <f>A10</f>
        <v>St Louis Jallais 2</v>
      </c>
      <c r="L25" s="119"/>
      <c r="M25" s="119"/>
      <c r="N25" s="119"/>
      <c r="O25" s="119"/>
      <c r="P25" s="119"/>
      <c r="Q25" s="119"/>
      <c r="R25" s="119"/>
      <c r="S25" s="120"/>
      <c r="T25" s="97"/>
      <c r="U25" s="78"/>
      <c r="V25" s="1"/>
      <c r="W25" s="1"/>
      <c r="X25" s="1"/>
      <c r="Y25" s="1"/>
      <c r="Z25" s="1"/>
      <c r="AA25" s="1"/>
      <c r="AB25" s="1"/>
      <c r="AC25" s="47"/>
    </row>
    <row r="26" spans="1:29" ht="15" customHeight="1" x14ac:dyDescent="0.2">
      <c r="A26" s="16" t="s">
        <v>28</v>
      </c>
      <c r="B26" s="121" t="str">
        <f>A13</f>
        <v>David d'Angers 1</v>
      </c>
      <c r="C26" s="119"/>
      <c r="D26" s="119"/>
      <c r="E26" s="119"/>
      <c r="F26" s="119"/>
      <c r="G26" s="119"/>
      <c r="H26" s="119"/>
      <c r="I26" s="119"/>
      <c r="J26" s="120"/>
      <c r="K26" s="165" t="str">
        <f>A8</f>
        <v>JA Cholet 1</v>
      </c>
      <c r="L26" s="119"/>
      <c r="M26" s="119"/>
      <c r="N26" s="119"/>
      <c r="O26" s="119"/>
      <c r="P26" s="119"/>
      <c r="Q26" s="119"/>
      <c r="R26" s="119"/>
      <c r="S26" s="120"/>
      <c r="T26" s="97"/>
      <c r="U26" s="78"/>
      <c r="V26" s="1"/>
      <c r="W26" s="1"/>
      <c r="X26" s="1"/>
      <c r="Y26" s="47"/>
      <c r="Z26" s="1"/>
      <c r="AA26" s="1"/>
      <c r="AB26" s="1"/>
      <c r="AC26" s="47"/>
    </row>
    <row r="27" spans="1:29" ht="15" customHeight="1" x14ac:dyDescent="0.2">
      <c r="A27" s="16" t="s">
        <v>29</v>
      </c>
      <c r="B27" s="121" t="str">
        <f>A10</f>
        <v>St Louis Jallais 2</v>
      </c>
      <c r="C27" s="119"/>
      <c r="D27" s="119"/>
      <c r="E27" s="119"/>
      <c r="F27" s="119"/>
      <c r="G27" s="119"/>
      <c r="H27" s="119"/>
      <c r="I27" s="119"/>
      <c r="J27" s="120"/>
      <c r="K27" s="165" t="str">
        <f>A15</f>
        <v>Longué F Truffaut 2</v>
      </c>
      <c r="L27" s="119"/>
      <c r="M27" s="119"/>
      <c r="N27" s="119"/>
      <c r="O27" s="119"/>
      <c r="P27" s="119"/>
      <c r="Q27" s="119"/>
      <c r="R27" s="119"/>
      <c r="S27" s="120"/>
      <c r="T27" s="97"/>
      <c r="U27" s="78"/>
      <c r="V27" s="1"/>
      <c r="W27" s="1"/>
      <c r="X27" s="1"/>
      <c r="Y27" s="47"/>
      <c r="Z27" s="1"/>
      <c r="AA27" s="1"/>
      <c r="AB27" s="1"/>
      <c r="AC27" s="53"/>
    </row>
    <row r="28" spans="1:29" ht="15" customHeight="1" x14ac:dyDescent="0.2">
      <c r="A28" s="16" t="s">
        <v>30</v>
      </c>
      <c r="B28" s="166"/>
      <c r="C28" s="119"/>
      <c r="D28" s="119"/>
      <c r="E28" s="119"/>
      <c r="F28" s="119"/>
      <c r="G28" s="119"/>
      <c r="H28" s="119"/>
      <c r="I28" s="119"/>
      <c r="J28" s="120"/>
      <c r="K28" s="173"/>
      <c r="L28" s="119"/>
      <c r="M28" s="119"/>
      <c r="N28" s="119"/>
      <c r="O28" s="119"/>
      <c r="P28" s="119"/>
      <c r="Q28" s="119"/>
      <c r="R28" s="119"/>
      <c r="S28" s="120"/>
      <c r="T28" s="97"/>
      <c r="U28" s="78"/>
      <c r="V28" s="1"/>
      <c r="W28" s="1"/>
      <c r="X28" s="1"/>
      <c r="Y28" s="47"/>
      <c r="Z28" s="1"/>
      <c r="AA28" s="1"/>
      <c r="AB28" s="1"/>
      <c r="AC28" s="53"/>
    </row>
    <row r="29" spans="1:29" ht="15" customHeight="1" x14ac:dyDescent="0.2">
      <c r="A29" s="16" t="s">
        <v>31</v>
      </c>
      <c r="B29" s="121" t="str">
        <f>A8</f>
        <v>JA Cholet 1</v>
      </c>
      <c r="C29" s="119"/>
      <c r="D29" s="119"/>
      <c r="E29" s="119"/>
      <c r="F29" s="119"/>
      <c r="G29" s="119"/>
      <c r="H29" s="119"/>
      <c r="I29" s="119"/>
      <c r="J29" s="120"/>
      <c r="K29" s="165" t="str">
        <f t="shared" ref="K29:K30" si="55">A12</f>
        <v>Noyant P Anjou 1</v>
      </c>
      <c r="L29" s="119"/>
      <c r="M29" s="119"/>
      <c r="N29" s="119"/>
      <c r="O29" s="119"/>
      <c r="P29" s="119"/>
      <c r="Q29" s="119"/>
      <c r="R29" s="119"/>
      <c r="S29" s="120"/>
      <c r="T29" s="97"/>
      <c r="U29" s="78"/>
      <c r="V29" s="1"/>
      <c r="W29" s="1"/>
      <c r="X29" s="1"/>
      <c r="Y29" s="47"/>
      <c r="Z29" s="1"/>
      <c r="AA29" s="1"/>
      <c r="AB29" s="1"/>
      <c r="AC29" s="1"/>
    </row>
    <row r="30" spans="1:29" ht="15" customHeight="1" x14ac:dyDescent="0.2">
      <c r="A30" s="16" t="s">
        <v>32</v>
      </c>
      <c r="B30" s="121" t="str">
        <f>A11</f>
        <v>St Jo Chemillé 3</v>
      </c>
      <c r="C30" s="119"/>
      <c r="D30" s="119"/>
      <c r="E30" s="119"/>
      <c r="F30" s="119"/>
      <c r="G30" s="119"/>
      <c r="H30" s="119"/>
      <c r="I30" s="119"/>
      <c r="J30" s="120"/>
      <c r="K30" s="165" t="str">
        <f t="shared" si="55"/>
        <v>David d'Angers 1</v>
      </c>
      <c r="L30" s="119"/>
      <c r="M30" s="119"/>
      <c r="N30" s="119"/>
      <c r="O30" s="119"/>
      <c r="P30" s="119"/>
      <c r="Q30" s="119"/>
      <c r="R30" s="119"/>
      <c r="S30" s="120"/>
      <c r="T30" s="97"/>
      <c r="U30" s="78"/>
      <c r="V30" s="1"/>
      <c r="W30" s="1"/>
      <c r="X30" s="1"/>
      <c r="Y30" s="47"/>
      <c r="Z30" s="1"/>
      <c r="AA30" s="1"/>
      <c r="AB30" s="1"/>
      <c r="AC30" s="3"/>
    </row>
    <row r="31" spans="1:29" ht="15" customHeight="1" x14ac:dyDescent="0.2">
      <c r="A31" s="16" t="s">
        <v>33</v>
      </c>
      <c r="B31" s="121" t="str">
        <f>A14</f>
        <v>Gennes P Eluard 1</v>
      </c>
      <c r="C31" s="119"/>
      <c r="D31" s="119"/>
      <c r="E31" s="119"/>
      <c r="F31" s="119"/>
      <c r="G31" s="119"/>
      <c r="H31" s="119"/>
      <c r="I31" s="119"/>
      <c r="J31" s="120"/>
      <c r="K31" s="165" t="str">
        <f>A9</f>
        <v>JB St Macaire 1</v>
      </c>
      <c r="L31" s="119"/>
      <c r="M31" s="119"/>
      <c r="N31" s="119"/>
      <c r="O31" s="119"/>
      <c r="P31" s="119"/>
      <c r="Q31" s="119"/>
      <c r="R31" s="119"/>
      <c r="S31" s="120"/>
      <c r="T31" s="97"/>
      <c r="U31" s="78"/>
      <c r="V31" s="1"/>
      <c r="W31" s="1"/>
      <c r="X31" s="1"/>
      <c r="Y31" s="53"/>
      <c r="Z31" s="1"/>
      <c r="AA31" s="1"/>
      <c r="AB31" s="1"/>
      <c r="AC31" s="3"/>
    </row>
    <row r="32" spans="1:29" ht="15" customHeight="1" x14ac:dyDescent="0.2">
      <c r="A32" s="16" t="s">
        <v>34</v>
      </c>
      <c r="B32" s="121" t="str">
        <f>A12</f>
        <v>Noyant P Anjou 1</v>
      </c>
      <c r="C32" s="119"/>
      <c r="D32" s="119"/>
      <c r="E32" s="119"/>
      <c r="F32" s="119"/>
      <c r="G32" s="119"/>
      <c r="H32" s="119"/>
      <c r="I32" s="119"/>
      <c r="J32" s="120"/>
      <c r="K32" s="165" t="str">
        <f>A11</f>
        <v>St Jo Chemillé 3</v>
      </c>
      <c r="L32" s="119"/>
      <c r="M32" s="119"/>
      <c r="N32" s="119"/>
      <c r="O32" s="119"/>
      <c r="P32" s="119"/>
      <c r="Q32" s="119"/>
      <c r="R32" s="119"/>
      <c r="S32" s="120"/>
      <c r="T32" s="97"/>
      <c r="U32" s="78"/>
      <c r="V32" s="1"/>
      <c r="W32" s="1"/>
      <c r="X32" s="1"/>
      <c r="Y32" s="1"/>
      <c r="Z32" s="1"/>
      <c r="AA32" s="1"/>
      <c r="AB32" s="1"/>
      <c r="AC32" s="3"/>
    </row>
    <row r="33" spans="1:29" ht="15" customHeight="1" x14ac:dyDescent="0.2">
      <c r="A33" s="16" t="s">
        <v>35</v>
      </c>
      <c r="B33" s="121" t="str">
        <f>A8</f>
        <v>JA Cholet 1</v>
      </c>
      <c r="C33" s="119"/>
      <c r="D33" s="119"/>
      <c r="E33" s="119"/>
      <c r="F33" s="119"/>
      <c r="G33" s="119"/>
      <c r="H33" s="119"/>
      <c r="I33" s="119"/>
      <c r="J33" s="120"/>
      <c r="K33" s="165" t="str">
        <f>A9</f>
        <v>JB St Macaire 1</v>
      </c>
      <c r="L33" s="119"/>
      <c r="M33" s="119"/>
      <c r="N33" s="119"/>
      <c r="O33" s="119"/>
      <c r="P33" s="119"/>
      <c r="Q33" s="119"/>
      <c r="R33" s="119"/>
      <c r="S33" s="120"/>
      <c r="T33" s="97"/>
      <c r="U33" s="78"/>
      <c r="V33" s="1"/>
      <c r="W33" s="1"/>
      <c r="X33" s="1"/>
      <c r="Y33" s="1"/>
      <c r="Z33" s="1"/>
      <c r="AA33" s="1"/>
      <c r="AB33" s="1"/>
      <c r="AC33" s="3"/>
    </row>
    <row r="34" spans="1:29" ht="15" customHeight="1" x14ac:dyDescent="0.2">
      <c r="A34" s="16" t="s">
        <v>36</v>
      </c>
      <c r="B34" s="121" t="str">
        <f>A15</f>
        <v>Longué F Truffaut 2</v>
      </c>
      <c r="C34" s="119"/>
      <c r="D34" s="119"/>
      <c r="E34" s="119"/>
      <c r="F34" s="119"/>
      <c r="G34" s="119"/>
      <c r="H34" s="119"/>
      <c r="I34" s="119"/>
      <c r="J34" s="120"/>
      <c r="K34" s="165" t="str">
        <f>A12</f>
        <v>Noyant P Anjou 1</v>
      </c>
      <c r="L34" s="119"/>
      <c r="M34" s="119"/>
      <c r="N34" s="119"/>
      <c r="O34" s="119"/>
      <c r="P34" s="119"/>
      <c r="Q34" s="119"/>
      <c r="R34" s="119"/>
      <c r="S34" s="120"/>
      <c r="T34" s="97"/>
      <c r="U34" s="78"/>
      <c r="V34" s="1"/>
      <c r="W34" s="1"/>
      <c r="X34" s="1"/>
      <c r="Y34" s="1"/>
      <c r="Z34" s="1"/>
      <c r="AA34" s="1"/>
      <c r="AB34" s="1"/>
      <c r="AC34" s="3"/>
    </row>
    <row r="35" spans="1:29" ht="15" customHeight="1" x14ac:dyDescent="0.2">
      <c r="A35" s="16" t="s">
        <v>37</v>
      </c>
      <c r="B35" s="121" t="str">
        <f>A8</f>
        <v>JA Cholet 1</v>
      </c>
      <c r="C35" s="119"/>
      <c r="D35" s="119"/>
      <c r="E35" s="119"/>
      <c r="F35" s="119"/>
      <c r="G35" s="119"/>
      <c r="H35" s="119"/>
      <c r="I35" s="119"/>
      <c r="J35" s="120"/>
      <c r="K35" s="165" t="str">
        <f>A14</f>
        <v>Gennes P Eluard 1</v>
      </c>
      <c r="L35" s="119"/>
      <c r="M35" s="119"/>
      <c r="N35" s="119"/>
      <c r="O35" s="119"/>
      <c r="P35" s="119"/>
      <c r="Q35" s="119"/>
      <c r="R35" s="119"/>
      <c r="S35" s="120"/>
      <c r="T35" s="97"/>
      <c r="U35" s="78"/>
      <c r="V35" s="1"/>
      <c r="W35" s="1"/>
      <c r="X35" s="1"/>
      <c r="Y35" s="1"/>
      <c r="Z35" s="1"/>
      <c r="AA35" s="1"/>
      <c r="AB35" s="1"/>
      <c r="AC35" s="3"/>
    </row>
    <row r="36" spans="1:29" ht="15" customHeight="1" x14ac:dyDescent="0.2">
      <c r="A36" s="16" t="s">
        <v>38</v>
      </c>
      <c r="B36" s="121" t="str">
        <f>A12</f>
        <v>Noyant P Anjou 1</v>
      </c>
      <c r="C36" s="119"/>
      <c r="D36" s="119"/>
      <c r="E36" s="119"/>
      <c r="F36" s="119"/>
      <c r="G36" s="119"/>
      <c r="H36" s="119"/>
      <c r="I36" s="119"/>
      <c r="J36" s="120"/>
      <c r="K36" s="165" t="str">
        <f>A16</f>
        <v>Cholet République 4</v>
      </c>
      <c r="L36" s="119"/>
      <c r="M36" s="119"/>
      <c r="N36" s="119"/>
      <c r="O36" s="119"/>
      <c r="P36" s="119"/>
      <c r="Q36" s="119"/>
      <c r="R36" s="119"/>
      <c r="S36" s="120"/>
      <c r="T36" s="97"/>
      <c r="U36" s="78"/>
      <c r="V36" s="1"/>
      <c r="W36" s="1"/>
      <c r="X36" s="1"/>
      <c r="Y36" s="1"/>
      <c r="Z36" s="1"/>
      <c r="AA36" s="1"/>
      <c r="AB36" s="1"/>
      <c r="AC36" s="3"/>
    </row>
    <row r="37" spans="1:29" ht="15" customHeight="1" x14ac:dyDescent="0.2">
      <c r="A37" s="27" t="s">
        <v>39</v>
      </c>
      <c r="B37" s="166"/>
      <c r="C37" s="119"/>
      <c r="D37" s="119"/>
      <c r="E37" s="119"/>
      <c r="F37" s="119"/>
      <c r="G37" s="119"/>
      <c r="H37" s="119"/>
      <c r="I37" s="119"/>
      <c r="J37" s="120"/>
      <c r="K37" s="173"/>
      <c r="L37" s="119"/>
      <c r="M37" s="119"/>
      <c r="N37" s="119"/>
      <c r="O37" s="119"/>
      <c r="P37" s="119"/>
      <c r="Q37" s="119"/>
      <c r="R37" s="119"/>
      <c r="S37" s="120"/>
      <c r="T37" s="98"/>
      <c r="U37" s="80"/>
      <c r="V37" s="1"/>
      <c r="W37" s="1"/>
      <c r="X37" s="1"/>
      <c r="Y37" s="1"/>
      <c r="Z37" s="1"/>
      <c r="AA37" s="1"/>
      <c r="AB37" s="1"/>
      <c r="AC37" s="3"/>
    </row>
    <row r="38" spans="1:29" ht="15" customHeight="1" x14ac:dyDescent="0.25">
      <c r="A38" s="94" t="str">
        <f>Paramètres!J4</f>
        <v>B8</v>
      </c>
      <c r="B38" s="177" t="s">
        <v>19</v>
      </c>
      <c r="C38" s="154"/>
      <c r="D38" s="154"/>
      <c r="E38" s="154"/>
      <c r="F38" s="154"/>
      <c r="G38" s="154"/>
      <c r="H38" s="154"/>
      <c r="I38" s="154"/>
      <c r="J38" s="157"/>
      <c r="K38" s="179" t="s">
        <v>20</v>
      </c>
      <c r="L38" s="154"/>
      <c r="M38" s="154"/>
      <c r="N38" s="154"/>
      <c r="O38" s="154"/>
      <c r="P38" s="154"/>
      <c r="Q38" s="154"/>
      <c r="R38" s="154"/>
      <c r="S38" s="157"/>
      <c r="T38" s="184" t="s">
        <v>21</v>
      </c>
      <c r="U38" s="182"/>
      <c r="V38" s="1"/>
      <c r="W38" s="1"/>
      <c r="X38" s="1"/>
      <c r="Y38" s="3"/>
      <c r="Z38" s="1"/>
      <c r="AA38" s="1"/>
      <c r="AB38" s="1"/>
      <c r="AC38" s="60"/>
    </row>
    <row r="39" spans="1:29" ht="15" customHeight="1" x14ac:dyDescent="0.2">
      <c r="A39" s="95" t="s">
        <v>22</v>
      </c>
      <c r="B39" s="121" t="str">
        <f>A9</f>
        <v>JB St Macaire 1</v>
      </c>
      <c r="C39" s="119"/>
      <c r="D39" s="119"/>
      <c r="E39" s="119"/>
      <c r="F39" s="119"/>
      <c r="G39" s="119"/>
      <c r="H39" s="119"/>
      <c r="I39" s="119"/>
      <c r="J39" s="120"/>
      <c r="K39" s="165" t="str">
        <f>A10</f>
        <v>St Louis Jallais 2</v>
      </c>
      <c r="L39" s="119"/>
      <c r="M39" s="119"/>
      <c r="N39" s="119"/>
      <c r="O39" s="119"/>
      <c r="P39" s="119"/>
      <c r="Q39" s="119"/>
      <c r="R39" s="119"/>
      <c r="S39" s="120"/>
      <c r="T39" s="96"/>
      <c r="U39" s="77"/>
      <c r="V39" s="1"/>
      <c r="W39" s="1"/>
      <c r="X39" s="1"/>
      <c r="Y39" s="1"/>
      <c r="Z39" s="1"/>
      <c r="AA39" s="1"/>
      <c r="AB39" s="1"/>
      <c r="AC39" s="3"/>
    </row>
    <row r="40" spans="1:29" ht="15" customHeight="1" x14ac:dyDescent="0.2">
      <c r="A40" s="16" t="s">
        <v>23</v>
      </c>
      <c r="B40" s="121" t="str">
        <f>A12</f>
        <v>Noyant P Anjou 1</v>
      </c>
      <c r="C40" s="119"/>
      <c r="D40" s="119"/>
      <c r="E40" s="119"/>
      <c r="F40" s="119"/>
      <c r="G40" s="119"/>
      <c r="H40" s="119"/>
      <c r="I40" s="119"/>
      <c r="J40" s="120"/>
      <c r="K40" s="165" t="str">
        <f>A13</f>
        <v>David d'Angers 1</v>
      </c>
      <c r="L40" s="119"/>
      <c r="M40" s="119"/>
      <c r="N40" s="119"/>
      <c r="O40" s="119"/>
      <c r="P40" s="119"/>
      <c r="Q40" s="119"/>
      <c r="R40" s="119"/>
      <c r="S40" s="120"/>
      <c r="T40" s="97"/>
      <c r="U40" s="78"/>
      <c r="V40" s="1"/>
      <c r="W40" s="1"/>
      <c r="X40" s="1"/>
      <c r="Y40" s="1"/>
      <c r="Z40" s="1"/>
      <c r="AA40" s="1"/>
      <c r="AB40" s="1"/>
      <c r="AC40" s="3"/>
    </row>
    <row r="41" spans="1:29" ht="15" customHeight="1" x14ac:dyDescent="0.2">
      <c r="A41" s="16" t="s">
        <v>24</v>
      </c>
      <c r="B41" s="121" t="str">
        <f>A16</f>
        <v>Cholet République 4</v>
      </c>
      <c r="C41" s="119"/>
      <c r="D41" s="119"/>
      <c r="E41" s="119"/>
      <c r="F41" s="119"/>
      <c r="G41" s="119"/>
      <c r="H41" s="119"/>
      <c r="I41" s="119"/>
      <c r="J41" s="120"/>
      <c r="K41" s="165" t="str">
        <f>A9</f>
        <v>JB St Macaire 1</v>
      </c>
      <c r="L41" s="119"/>
      <c r="M41" s="119"/>
      <c r="N41" s="119"/>
      <c r="O41" s="119"/>
      <c r="P41" s="119"/>
      <c r="Q41" s="119"/>
      <c r="R41" s="119"/>
      <c r="S41" s="120"/>
      <c r="T41" s="97"/>
      <c r="U41" s="78"/>
      <c r="V41" s="1"/>
      <c r="W41" s="1"/>
      <c r="X41" s="1"/>
      <c r="Y41" s="3"/>
      <c r="Z41" s="1"/>
      <c r="AA41" s="1"/>
      <c r="AB41" s="1"/>
      <c r="AC41" s="1"/>
    </row>
    <row r="42" spans="1:29" ht="15" customHeight="1" x14ac:dyDescent="0.25">
      <c r="A42" s="16" t="s">
        <v>25</v>
      </c>
      <c r="B42" s="121" t="str">
        <f>A14</f>
        <v>Gennes P Eluard 1</v>
      </c>
      <c r="C42" s="119"/>
      <c r="D42" s="119"/>
      <c r="E42" s="119"/>
      <c r="F42" s="119"/>
      <c r="G42" s="119"/>
      <c r="H42" s="119"/>
      <c r="I42" s="119"/>
      <c r="J42" s="120"/>
      <c r="K42" s="165" t="str">
        <f t="shared" ref="K42:K44" si="56">A12</f>
        <v>Noyant P Anjou 1</v>
      </c>
      <c r="L42" s="119"/>
      <c r="M42" s="119"/>
      <c r="N42" s="119"/>
      <c r="O42" s="119"/>
      <c r="P42" s="119"/>
      <c r="Q42" s="119"/>
      <c r="R42" s="119"/>
      <c r="S42" s="120"/>
      <c r="T42" s="97"/>
      <c r="U42" s="78"/>
      <c r="V42" s="1"/>
      <c r="W42" s="1"/>
      <c r="X42" s="1"/>
      <c r="Y42" s="3"/>
      <c r="Z42" s="1"/>
      <c r="AA42" s="1"/>
      <c r="AB42" s="1"/>
      <c r="AC42" s="60"/>
    </row>
    <row r="43" spans="1:29" ht="15" customHeight="1" x14ac:dyDescent="0.25">
      <c r="A43" s="16" t="s">
        <v>26</v>
      </c>
      <c r="B43" s="121" t="str">
        <f>A9</f>
        <v>JB St Macaire 1</v>
      </c>
      <c r="C43" s="119"/>
      <c r="D43" s="119"/>
      <c r="E43" s="119"/>
      <c r="F43" s="119"/>
      <c r="G43" s="119"/>
      <c r="H43" s="119"/>
      <c r="I43" s="119"/>
      <c r="J43" s="120"/>
      <c r="K43" s="165" t="str">
        <f t="shared" si="56"/>
        <v>David d'Angers 1</v>
      </c>
      <c r="L43" s="119"/>
      <c r="M43" s="119"/>
      <c r="N43" s="119"/>
      <c r="O43" s="119"/>
      <c r="P43" s="119"/>
      <c r="Q43" s="119"/>
      <c r="R43" s="119"/>
      <c r="S43" s="120"/>
      <c r="T43" s="97"/>
      <c r="U43" s="78"/>
      <c r="V43" s="1"/>
      <c r="W43" s="1"/>
      <c r="X43" s="1"/>
      <c r="Y43" s="1"/>
      <c r="Z43" s="1"/>
      <c r="AA43" s="1"/>
      <c r="AB43" s="1"/>
      <c r="AC43" s="60"/>
    </row>
    <row r="44" spans="1:29" ht="15" customHeight="1" x14ac:dyDescent="0.25">
      <c r="A44" s="16" t="s">
        <v>27</v>
      </c>
      <c r="B44" s="121" t="str">
        <f t="shared" ref="B44:B45" si="57">A15</f>
        <v>Longué F Truffaut 2</v>
      </c>
      <c r="C44" s="119"/>
      <c r="D44" s="119"/>
      <c r="E44" s="119"/>
      <c r="F44" s="119"/>
      <c r="G44" s="119"/>
      <c r="H44" s="119"/>
      <c r="I44" s="119"/>
      <c r="J44" s="120"/>
      <c r="K44" s="165" t="str">
        <f t="shared" si="56"/>
        <v>Gennes P Eluard 1</v>
      </c>
      <c r="L44" s="119"/>
      <c r="M44" s="119"/>
      <c r="N44" s="119"/>
      <c r="O44" s="119"/>
      <c r="P44" s="119"/>
      <c r="Q44" s="119"/>
      <c r="R44" s="119"/>
      <c r="S44" s="120"/>
      <c r="T44" s="97"/>
      <c r="U44" s="78"/>
      <c r="V44" s="1"/>
      <c r="W44" s="1"/>
      <c r="X44" s="1"/>
      <c r="Y44" s="1"/>
      <c r="Z44" s="1"/>
      <c r="AA44" s="1"/>
      <c r="AB44" s="1"/>
      <c r="AC44" s="60"/>
    </row>
    <row r="45" spans="1:29" ht="15" customHeight="1" x14ac:dyDescent="0.25">
      <c r="A45" s="16" t="s">
        <v>28</v>
      </c>
      <c r="B45" s="121" t="str">
        <f t="shared" si="57"/>
        <v>Cholet République 4</v>
      </c>
      <c r="C45" s="119"/>
      <c r="D45" s="119"/>
      <c r="E45" s="119"/>
      <c r="F45" s="119"/>
      <c r="G45" s="119"/>
      <c r="H45" s="119"/>
      <c r="I45" s="119"/>
      <c r="J45" s="120"/>
      <c r="K45" s="165" t="str">
        <f>A11</f>
        <v>St Jo Chemillé 3</v>
      </c>
      <c r="L45" s="119"/>
      <c r="M45" s="119"/>
      <c r="N45" s="119"/>
      <c r="O45" s="119"/>
      <c r="P45" s="119"/>
      <c r="Q45" s="119"/>
      <c r="R45" s="119"/>
      <c r="S45" s="120"/>
      <c r="T45" s="97"/>
      <c r="U45" s="78"/>
      <c r="V45" s="1"/>
      <c r="W45" s="1"/>
      <c r="X45" s="1"/>
      <c r="Y45" s="3" t="s">
        <v>18</v>
      </c>
      <c r="Z45" s="1"/>
      <c r="AA45" s="1"/>
      <c r="AB45" s="1"/>
      <c r="AC45" s="60"/>
    </row>
    <row r="46" spans="1:29" ht="15" customHeight="1" x14ac:dyDescent="0.25">
      <c r="A46" s="16" t="s">
        <v>29</v>
      </c>
      <c r="B46" s="121" t="str">
        <f>A12</f>
        <v>Noyant P Anjou 1</v>
      </c>
      <c r="C46" s="119"/>
      <c r="D46" s="119"/>
      <c r="E46" s="119"/>
      <c r="F46" s="119"/>
      <c r="G46" s="119"/>
      <c r="H46" s="119"/>
      <c r="I46" s="119"/>
      <c r="J46" s="120"/>
      <c r="K46" s="165" t="str">
        <f>A9</f>
        <v>JB St Macaire 1</v>
      </c>
      <c r="L46" s="119"/>
      <c r="M46" s="119"/>
      <c r="N46" s="119"/>
      <c r="O46" s="119"/>
      <c r="P46" s="119"/>
      <c r="Q46" s="119"/>
      <c r="R46" s="119"/>
      <c r="S46" s="120"/>
      <c r="T46" s="97"/>
      <c r="U46" s="78"/>
      <c r="V46" s="1"/>
      <c r="W46" s="1"/>
      <c r="X46" s="1"/>
      <c r="Y46" s="1"/>
      <c r="Z46" s="1"/>
      <c r="AA46" s="1"/>
      <c r="AB46" s="1"/>
      <c r="AC46" s="60" t="s">
        <v>18</v>
      </c>
    </row>
    <row r="47" spans="1:29" ht="15" customHeight="1" x14ac:dyDescent="0.25">
      <c r="A47" s="16" t="s">
        <v>30</v>
      </c>
      <c r="B47" s="166"/>
      <c r="C47" s="119"/>
      <c r="D47" s="119"/>
      <c r="E47" s="119"/>
      <c r="F47" s="119"/>
      <c r="G47" s="119"/>
      <c r="H47" s="119"/>
      <c r="I47" s="119"/>
      <c r="J47" s="120"/>
      <c r="K47" s="173"/>
      <c r="L47" s="119"/>
      <c r="M47" s="119"/>
      <c r="N47" s="119"/>
      <c r="O47" s="119"/>
      <c r="P47" s="119"/>
      <c r="Q47" s="119"/>
      <c r="R47" s="119"/>
      <c r="S47" s="120"/>
      <c r="T47" s="97"/>
      <c r="U47" s="78"/>
      <c r="V47" s="1"/>
      <c r="W47" s="1"/>
      <c r="X47" s="1"/>
      <c r="Y47" s="1"/>
      <c r="Z47" s="1"/>
      <c r="AA47" s="1"/>
      <c r="AB47" s="1"/>
      <c r="AC47" s="60" t="s">
        <v>18</v>
      </c>
    </row>
    <row r="48" spans="1:29" ht="15" customHeight="1" x14ac:dyDescent="0.25">
      <c r="A48" s="16" t="s">
        <v>31</v>
      </c>
      <c r="B48" s="121" t="str">
        <f>A10</f>
        <v>St Louis Jallais 2</v>
      </c>
      <c r="C48" s="119"/>
      <c r="D48" s="119"/>
      <c r="E48" s="119"/>
      <c r="F48" s="119"/>
      <c r="G48" s="119"/>
      <c r="H48" s="119"/>
      <c r="I48" s="119"/>
      <c r="J48" s="120"/>
      <c r="K48" s="165" t="str">
        <f>A14</f>
        <v>Gennes P Eluard 1</v>
      </c>
      <c r="L48" s="119"/>
      <c r="M48" s="119"/>
      <c r="N48" s="119"/>
      <c r="O48" s="119"/>
      <c r="P48" s="119"/>
      <c r="Q48" s="119"/>
      <c r="R48" s="119"/>
      <c r="S48" s="120"/>
      <c r="T48" s="97"/>
      <c r="U48" s="78"/>
      <c r="V48" s="1" t="s">
        <v>18</v>
      </c>
      <c r="W48" s="1"/>
      <c r="X48" s="1"/>
      <c r="Y48" s="1"/>
      <c r="Z48" s="1"/>
      <c r="AA48" s="1"/>
      <c r="AB48" s="1"/>
      <c r="AC48" s="60" t="s">
        <v>18</v>
      </c>
    </row>
    <row r="49" spans="1:29" ht="15" customHeight="1" x14ac:dyDescent="0.25">
      <c r="A49" s="16" t="s">
        <v>32</v>
      </c>
      <c r="B49" s="121" t="str">
        <f>A15</f>
        <v>Longué F Truffaut 2</v>
      </c>
      <c r="C49" s="119"/>
      <c r="D49" s="119"/>
      <c r="E49" s="119"/>
      <c r="F49" s="119"/>
      <c r="G49" s="119"/>
      <c r="H49" s="119"/>
      <c r="I49" s="119"/>
      <c r="J49" s="120"/>
      <c r="K49" s="165" t="str">
        <f>A16</f>
        <v>Cholet République 4</v>
      </c>
      <c r="L49" s="119"/>
      <c r="M49" s="119"/>
      <c r="N49" s="119"/>
      <c r="O49" s="119"/>
      <c r="P49" s="119"/>
      <c r="Q49" s="119"/>
      <c r="R49" s="119"/>
      <c r="S49" s="120"/>
      <c r="T49" s="97"/>
      <c r="U49" s="78"/>
      <c r="V49" s="1" t="s">
        <v>18</v>
      </c>
      <c r="W49" s="1"/>
      <c r="X49" s="1"/>
      <c r="Y49" s="1"/>
      <c r="Z49" s="60"/>
      <c r="AA49" s="1"/>
      <c r="AB49" s="1"/>
      <c r="AC49" s="60"/>
    </row>
    <row r="50" spans="1:29" ht="15" customHeight="1" x14ac:dyDescent="0.25">
      <c r="A50" s="16" t="s">
        <v>33</v>
      </c>
      <c r="B50" s="121" t="str">
        <f>A10</f>
        <v>St Louis Jallais 2</v>
      </c>
      <c r="C50" s="119"/>
      <c r="D50" s="119"/>
      <c r="E50" s="119"/>
      <c r="F50" s="119"/>
      <c r="G50" s="119"/>
      <c r="H50" s="119"/>
      <c r="I50" s="119"/>
      <c r="J50" s="120"/>
      <c r="K50" s="165" t="str">
        <f>A16</f>
        <v>Cholet République 4</v>
      </c>
      <c r="L50" s="119"/>
      <c r="M50" s="119"/>
      <c r="N50" s="119"/>
      <c r="O50" s="119"/>
      <c r="P50" s="119"/>
      <c r="Q50" s="119"/>
      <c r="R50" s="119"/>
      <c r="S50" s="120"/>
      <c r="T50" s="97"/>
      <c r="U50" s="78"/>
      <c r="V50" s="1" t="s">
        <v>18</v>
      </c>
      <c r="W50" s="1"/>
      <c r="X50" s="1"/>
      <c r="Y50" s="1"/>
      <c r="Z50" s="60"/>
      <c r="AA50" s="1"/>
      <c r="AB50" s="1"/>
      <c r="AC50" s="60"/>
    </row>
    <row r="51" spans="1:29" ht="15" customHeight="1" x14ac:dyDescent="0.25">
      <c r="A51" s="16" t="s">
        <v>34</v>
      </c>
      <c r="B51" s="121" t="str">
        <f>A13</f>
        <v>David d'Angers 1</v>
      </c>
      <c r="C51" s="119"/>
      <c r="D51" s="119"/>
      <c r="E51" s="119"/>
      <c r="F51" s="119"/>
      <c r="G51" s="119"/>
      <c r="H51" s="119"/>
      <c r="I51" s="119"/>
      <c r="J51" s="120"/>
      <c r="K51" s="165" t="str">
        <f>A15</f>
        <v>Longué F Truffaut 2</v>
      </c>
      <c r="L51" s="119"/>
      <c r="M51" s="119"/>
      <c r="N51" s="119"/>
      <c r="O51" s="119"/>
      <c r="P51" s="119"/>
      <c r="Q51" s="119"/>
      <c r="R51" s="119"/>
      <c r="S51" s="120"/>
      <c r="T51" s="97"/>
      <c r="U51" s="78"/>
      <c r="V51" s="1"/>
      <c r="W51" s="1"/>
      <c r="X51" s="1"/>
      <c r="Y51" s="1"/>
      <c r="Z51" s="60"/>
      <c r="AA51" s="1"/>
      <c r="AB51" s="1"/>
      <c r="AC51" s="60"/>
    </row>
    <row r="52" spans="1:29" ht="15" customHeight="1" x14ac:dyDescent="0.2">
      <c r="A52" s="16" t="s">
        <v>35</v>
      </c>
      <c r="B52" s="121" t="str">
        <f t="shared" ref="B52:B53" si="58">A13</f>
        <v>David d'Angers 1</v>
      </c>
      <c r="C52" s="119"/>
      <c r="D52" s="119"/>
      <c r="E52" s="119"/>
      <c r="F52" s="119"/>
      <c r="G52" s="119"/>
      <c r="H52" s="119"/>
      <c r="I52" s="119"/>
      <c r="J52" s="120"/>
      <c r="K52" s="165" t="str">
        <f>A10</f>
        <v>St Louis Jallais 2</v>
      </c>
      <c r="L52" s="119"/>
      <c r="M52" s="119"/>
      <c r="N52" s="119"/>
      <c r="O52" s="119"/>
      <c r="P52" s="119"/>
      <c r="Q52" s="119"/>
      <c r="R52" s="119"/>
      <c r="S52" s="120"/>
      <c r="T52" s="97"/>
      <c r="U52" s="78"/>
      <c r="V52" s="1"/>
      <c r="W52" s="1"/>
      <c r="X52" s="1"/>
      <c r="Y52" s="1"/>
      <c r="Z52" s="1"/>
      <c r="AA52" s="1"/>
      <c r="AB52" s="1"/>
      <c r="AC52" s="1"/>
    </row>
    <row r="53" spans="1:29" ht="15" customHeight="1" x14ac:dyDescent="0.25">
      <c r="A53" s="16" t="s">
        <v>36</v>
      </c>
      <c r="B53" s="121" t="str">
        <f t="shared" si="58"/>
        <v>Gennes P Eluard 1</v>
      </c>
      <c r="C53" s="119"/>
      <c r="D53" s="119"/>
      <c r="E53" s="119"/>
      <c r="F53" s="119"/>
      <c r="G53" s="119"/>
      <c r="H53" s="119"/>
      <c r="I53" s="119"/>
      <c r="J53" s="120"/>
      <c r="K53" s="165" t="str">
        <f>A16</f>
        <v>Cholet République 4</v>
      </c>
      <c r="L53" s="119"/>
      <c r="M53" s="119"/>
      <c r="N53" s="119"/>
      <c r="O53" s="119"/>
      <c r="P53" s="119"/>
      <c r="Q53" s="119"/>
      <c r="R53" s="119"/>
      <c r="S53" s="120"/>
      <c r="T53" s="97"/>
      <c r="U53" s="78"/>
      <c r="V53" s="1"/>
      <c r="W53" s="1"/>
      <c r="X53" s="1"/>
      <c r="Y53" s="1"/>
      <c r="Z53" s="1"/>
      <c r="AA53" s="1"/>
      <c r="AB53" s="1"/>
      <c r="AC53" s="61"/>
    </row>
    <row r="54" spans="1:29" ht="15" customHeight="1" x14ac:dyDescent="0.25">
      <c r="A54" s="16" t="s">
        <v>37</v>
      </c>
      <c r="B54" s="121" t="str">
        <f>A9</f>
        <v>JB St Macaire 1</v>
      </c>
      <c r="C54" s="119"/>
      <c r="D54" s="119"/>
      <c r="E54" s="119"/>
      <c r="F54" s="119"/>
      <c r="G54" s="119"/>
      <c r="H54" s="119"/>
      <c r="I54" s="119"/>
      <c r="J54" s="120"/>
      <c r="K54" s="165" t="str">
        <f>A11</f>
        <v>St Jo Chemillé 3</v>
      </c>
      <c r="L54" s="119"/>
      <c r="M54" s="119"/>
      <c r="N54" s="119"/>
      <c r="O54" s="119"/>
      <c r="P54" s="119"/>
      <c r="Q54" s="119"/>
      <c r="R54" s="119"/>
      <c r="S54" s="120"/>
      <c r="T54" s="97"/>
      <c r="U54" s="78"/>
      <c r="V54" s="1"/>
      <c r="W54" s="1"/>
      <c r="X54" s="1"/>
      <c r="Y54" s="1"/>
      <c r="Z54" s="1"/>
      <c r="AA54" s="1"/>
      <c r="AB54" s="1"/>
      <c r="AC54" s="61"/>
    </row>
    <row r="55" spans="1:29" ht="15" customHeight="1" x14ac:dyDescent="0.25">
      <c r="A55" s="16" t="s">
        <v>38</v>
      </c>
      <c r="B55" s="121" t="str">
        <f>A13</f>
        <v>David d'Angers 1</v>
      </c>
      <c r="C55" s="119"/>
      <c r="D55" s="119"/>
      <c r="E55" s="119"/>
      <c r="F55" s="119"/>
      <c r="G55" s="119"/>
      <c r="H55" s="119"/>
      <c r="I55" s="119"/>
      <c r="J55" s="120"/>
      <c r="K55" s="165" t="str">
        <f>A14</f>
        <v>Gennes P Eluard 1</v>
      </c>
      <c r="L55" s="119"/>
      <c r="M55" s="119"/>
      <c r="N55" s="119"/>
      <c r="O55" s="119"/>
      <c r="P55" s="119"/>
      <c r="Q55" s="119"/>
      <c r="R55" s="119"/>
      <c r="S55" s="120"/>
      <c r="T55" s="97"/>
      <c r="U55" s="78"/>
      <c r="V55" s="1"/>
      <c r="W55" s="1"/>
      <c r="X55" s="1"/>
      <c r="Y55" s="1"/>
      <c r="Z55" s="1"/>
      <c r="AA55" s="1"/>
      <c r="AB55" s="1"/>
      <c r="AC55" s="61"/>
    </row>
    <row r="56" spans="1:29" ht="15" customHeight="1" x14ac:dyDescent="0.25">
      <c r="A56" s="34" t="s">
        <v>39</v>
      </c>
      <c r="B56" s="153"/>
      <c r="C56" s="154"/>
      <c r="D56" s="154"/>
      <c r="E56" s="154"/>
      <c r="F56" s="154"/>
      <c r="G56" s="154"/>
      <c r="H56" s="154"/>
      <c r="I56" s="154"/>
      <c r="J56" s="157"/>
      <c r="K56" s="176"/>
      <c r="L56" s="154"/>
      <c r="M56" s="154"/>
      <c r="N56" s="154"/>
      <c r="O56" s="154"/>
      <c r="P56" s="154"/>
      <c r="Q56" s="154"/>
      <c r="R56" s="154"/>
      <c r="S56" s="157"/>
      <c r="T56" s="99"/>
      <c r="U56" s="85"/>
      <c r="V56" s="1"/>
      <c r="W56" s="1"/>
      <c r="X56" s="1"/>
      <c r="Y56" s="1"/>
      <c r="Z56" s="1"/>
      <c r="AA56" s="1"/>
      <c r="AB56" s="1"/>
      <c r="AC56" s="61" t="s">
        <v>18</v>
      </c>
    </row>
    <row r="57" spans="1:29" ht="15" customHeight="1" x14ac:dyDescent="0.25">
      <c r="V57" s="1"/>
      <c r="W57" s="1"/>
      <c r="X57" s="1"/>
      <c r="Y57" s="1"/>
      <c r="Z57" s="1"/>
      <c r="AA57" s="1"/>
      <c r="AB57" s="1"/>
      <c r="AC57" s="61" t="s">
        <v>18</v>
      </c>
    </row>
  </sheetData>
  <mergeCells count="95">
    <mergeCell ref="K27:S27"/>
    <mergeCell ref="K28:S28"/>
    <mergeCell ref="K29:S29"/>
    <mergeCell ref="K30:S30"/>
    <mergeCell ref="K31:S31"/>
    <mergeCell ref="B37:J37"/>
    <mergeCell ref="K37:S37"/>
    <mergeCell ref="B38:J38"/>
    <mergeCell ref="K38:S38"/>
    <mergeCell ref="T38:U38"/>
    <mergeCell ref="B39:J39"/>
    <mergeCell ref="K39:S39"/>
    <mergeCell ref="B40:J40"/>
    <mergeCell ref="K40:S40"/>
    <mergeCell ref="B41:J41"/>
    <mergeCell ref="K41:S41"/>
    <mergeCell ref="B42:J42"/>
    <mergeCell ref="K42:S42"/>
    <mergeCell ref="K43:S43"/>
    <mergeCell ref="B50:J50"/>
    <mergeCell ref="B51:J51"/>
    <mergeCell ref="B43:J43"/>
    <mergeCell ref="B44:J44"/>
    <mergeCell ref="B45:J45"/>
    <mergeCell ref="B46:J46"/>
    <mergeCell ref="B47:J47"/>
    <mergeCell ref="B48:J48"/>
    <mergeCell ref="B49:J49"/>
    <mergeCell ref="K51:S51"/>
    <mergeCell ref="K44:S44"/>
    <mergeCell ref="K45:S45"/>
    <mergeCell ref="K46:S46"/>
    <mergeCell ref="B52:J52"/>
    <mergeCell ref="B53:J53"/>
    <mergeCell ref="B54:J54"/>
    <mergeCell ref="B55:J55"/>
    <mergeCell ref="B56:J56"/>
    <mergeCell ref="K52:S52"/>
    <mergeCell ref="K53:S53"/>
    <mergeCell ref="K54:S54"/>
    <mergeCell ref="K55:S55"/>
    <mergeCell ref="K56:S56"/>
    <mergeCell ref="K47:S47"/>
    <mergeCell ref="K48:S48"/>
    <mergeCell ref="K49:S49"/>
    <mergeCell ref="K50:S50"/>
    <mergeCell ref="A1:AC1"/>
    <mergeCell ref="A3:L3"/>
    <mergeCell ref="N3:AC3"/>
    <mergeCell ref="E4:J4"/>
    <mergeCell ref="K4:L4"/>
    <mergeCell ref="N4:S4"/>
    <mergeCell ref="T4:U4"/>
    <mergeCell ref="T6:V6"/>
    <mergeCell ref="W6:Z6"/>
    <mergeCell ref="AA6:AA7"/>
    <mergeCell ref="A6:A7"/>
    <mergeCell ref="B6:D6"/>
    <mergeCell ref="E6:G6"/>
    <mergeCell ref="H6:J6"/>
    <mergeCell ref="K6:M6"/>
    <mergeCell ref="N6:P6"/>
    <mergeCell ref="Q6:S6"/>
    <mergeCell ref="B19:J19"/>
    <mergeCell ref="K19:S19"/>
    <mergeCell ref="T19:U19"/>
    <mergeCell ref="B20:J20"/>
    <mergeCell ref="K20:S20"/>
    <mergeCell ref="B21:J21"/>
    <mergeCell ref="K21:S21"/>
    <mergeCell ref="B22:J22"/>
    <mergeCell ref="K22:S22"/>
    <mergeCell ref="B23:J23"/>
    <mergeCell ref="K23:S23"/>
    <mergeCell ref="B24:J24"/>
    <mergeCell ref="K24:S24"/>
    <mergeCell ref="K25:S25"/>
    <mergeCell ref="B25:J25"/>
    <mergeCell ref="B26:J26"/>
    <mergeCell ref="K26:S26"/>
    <mergeCell ref="B27:J27"/>
    <mergeCell ref="B28:J28"/>
    <mergeCell ref="B29:J29"/>
    <mergeCell ref="B30:J30"/>
    <mergeCell ref="B31:J31"/>
    <mergeCell ref="B36:J36"/>
    <mergeCell ref="K36:S36"/>
    <mergeCell ref="B32:J32"/>
    <mergeCell ref="B33:J33"/>
    <mergeCell ref="B34:J34"/>
    <mergeCell ref="B35:J35"/>
    <mergeCell ref="K35:S35"/>
    <mergeCell ref="K33:S33"/>
    <mergeCell ref="K34:S34"/>
    <mergeCell ref="K32:S32"/>
  </mergeCells>
  <pageMargins left="0.35433070866141736" right="0.19685039370078741" top="1.1811023622047245" bottom="0.23622047244094491" header="0" footer="0"/>
  <pageSetup paperSize="9"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Poule A</vt:lpstr>
      <vt:lpstr>Poule B</vt:lpstr>
      <vt:lpstr>Poule C</vt:lpstr>
      <vt:lpstr>Poule D</vt:lpstr>
      <vt:lpstr>Poule E</vt:lpstr>
      <vt:lpstr>Poule F</vt:lpstr>
      <vt:lpstr>Poule G</vt:lpstr>
      <vt:lpstr>Poule H</vt:lpstr>
      <vt:lpstr>Poule I</vt:lpstr>
      <vt:lpstr>Poule J</vt:lpstr>
      <vt:lpstr>Finales</vt:lpstr>
      <vt:lpstr>Paramètres</vt:lpstr>
      <vt:lpstr>Tram Poule à 10</vt:lpstr>
      <vt:lpstr>TRAM poule à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UGSEL49</dc:creator>
  <cp:lastModifiedBy>Cindy ROBERT</cp:lastModifiedBy>
  <dcterms:created xsi:type="dcterms:W3CDTF">2024-05-27T06:52:39Z</dcterms:created>
  <dcterms:modified xsi:type="dcterms:W3CDTF">2024-05-27T06:52:39Z</dcterms:modified>
</cp:coreProperties>
</file>